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8.xml" ContentType="application/vnd.openxmlformats-officedocument.drawing+xml"/>
  <Override PartName="/xl/drawings/drawing4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61.xml" ContentType="application/vnd.openxmlformats-officedocument.drawing+xml"/>
  <Override PartName="/xl/drawings/drawing6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63.xml" ContentType="application/vnd.openxmlformats-officedocument.drawing+xml"/>
  <Override PartName="/xl/drawings/drawing6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6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https://skitz-my.sharepoint.com/personal/volker_thoma_skitz_onmicrosoft_com/Documents/Desktop/Homepage/Wirtschaft/"/>
    </mc:Choice>
  </mc:AlternateContent>
  <xr:revisionPtr revIDLastSave="0" documentId="8_{E549E74E-090A-4070-AE01-1FC44185DD9A}" xr6:coauthVersionLast="45" xr6:coauthVersionMax="45" xr10:uidLastSave="{00000000-0000-0000-0000-000000000000}"/>
  <bookViews>
    <workbookView xWindow="-108" yWindow="-108" windowWidth="23256" windowHeight="12576" tabRatio="792" xr2:uid="{925E173E-0ADE-4499-9582-48154156FB95}"/>
  </bookViews>
  <sheets>
    <sheet name="Grundlegendes" sheetId="1" r:id="rId1"/>
    <sheet name="Grundlegendes 2" sheetId="2" r:id="rId2"/>
    <sheet name="Grundlegendes 3" sheetId="3" r:id="rId3"/>
    <sheet name="Aufbau" sheetId="6" r:id="rId4"/>
    <sheet name="Grundlegendes 4" sheetId="5" r:id="rId5"/>
    <sheet name="Grundrechenarten" sheetId="4" r:id="rId6"/>
    <sheet name="Grundrechenarten (LÖSUNG)" sheetId="8" r:id="rId7"/>
    <sheet name="Ausfüllen" sheetId="7" r:id="rId8"/>
    <sheet name="Grundrechenarten 2" sheetId="10" r:id="rId9"/>
    <sheet name="Grundrechenarten 2 (LÖSUNG)" sheetId="9" r:id="rId10"/>
    <sheet name="Tipp 1" sheetId="13" r:id="rId11"/>
    <sheet name="Grundrechenarten 3" sheetId="21" r:id="rId12"/>
    <sheet name="Grundrechenarten 3 (LÖSUNG)" sheetId="24" r:id="rId13"/>
    <sheet name="Summe-Funktion" sheetId="14" r:id="rId14"/>
    <sheet name="Summe-Funktion (LÖSUNG)" sheetId="15" r:id="rId15"/>
    <sheet name="Tipp 2" sheetId="18" r:id="rId16"/>
    <sheet name="Durchschnitt" sheetId="17" r:id="rId17"/>
    <sheet name="Durchschnitt (LÖSUNG)" sheetId="19" r:id="rId18"/>
    <sheet name="Zusammenfassung 1" sheetId="20" r:id="rId19"/>
    <sheet name="Zusammenfassung 1 (LÖSUNG)" sheetId="25" r:id="rId20"/>
    <sheet name="Weiter gehts" sheetId="26" r:id="rId21"/>
    <sheet name="Zusammenfassung 2" sheetId="27" r:id="rId22"/>
    <sheet name="Zusammenfassung 2 (LÖSUNG)" sheetId="28" r:id="rId23"/>
    <sheet name="Absolute Zellbezüge" sheetId="43" r:id="rId24"/>
    <sheet name="Absolute Zellbezüge (LÖSUNG)" sheetId="46" r:id="rId25"/>
    <sheet name="Zusammenfassung 3" sheetId="53" r:id="rId26"/>
    <sheet name="Zusammenfassung 3 (LÖSUNG)" sheetId="52" r:id="rId27"/>
    <sheet name="Zusammenfassung 3.1" sheetId="50" r:id="rId28"/>
    <sheet name="Zusammenfassung 3.1 (LÖSUNG)" sheetId="51" r:id="rId29"/>
    <sheet name="Wenn 1" sheetId="35" r:id="rId30"/>
    <sheet name="Wenn 1 (LÖSUNG)" sheetId="34" r:id="rId31"/>
    <sheet name="Wenn 2" sheetId="36" r:id="rId32"/>
    <sheet name="Wenn 2 (LÖSUNG)" sheetId="37" r:id="rId33"/>
    <sheet name="Wenn 2.1" sheetId="39" r:id="rId34"/>
    <sheet name="Wenn 2.1 (LÖSUNG)" sheetId="40" r:id="rId35"/>
    <sheet name="Wenn 3" sheetId="38" r:id="rId36"/>
    <sheet name="Wenn 3 (LÖSUNG)" sheetId="42" r:id="rId37"/>
    <sheet name="Wenn 3.1" sheetId="41" r:id="rId38"/>
    <sheet name="Wenn 3.1 (LÖSUNG)" sheetId="47" r:id="rId39"/>
    <sheet name="Wenn 4" sheetId="48" r:id="rId40"/>
    <sheet name="Wenn 4 (LÖSUNG)" sheetId="49" r:id="rId41"/>
    <sheet name="Wenn 5" sheetId="54" r:id="rId42"/>
    <sheet name="Wenn 5 (LÖSUNG)" sheetId="55" r:id="rId43"/>
    <sheet name="Zusammenfassung 4" sheetId="56" r:id="rId44"/>
    <sheet name="Zusammenfassung 4 (LÖSUNG)" sheetId="57" r:id="rId45"/>
    <sheet name="Diagramme 1" sheetId="58" r:id="rId46"/>
    <sheet name="Diagramme 2" sheetId="59" r:id="rId47"/>
    <sheet name="Diagramme 2.1" sheetId="60" r:id="rId48"/>
    <sheet name="Diagramme 2.1 (LÖSUNG)" sheetId="61" r:id="rId49"/>
    <sheet name="S-Verweis 1" sheetId="62" r:id="rId50"/>
    <sheet name="S-Verweis 2" sheetId="64" r:id="rId51"/>
    <sheet name="S-Verweis 2 (LÖSUNG)" sheetId="65" r:id="rId52"/>
    <sheet name="S-Verweis 3" sheetId="67" r:id="rId53"/>
    <sheet name="S-Verweis 3 (LÖSUNG)" sheetId="68" r:id="rId54"/>
    <sheet name="S-Verweis 4" sheetId="69" r:id="rId55"/>
    <sheet name="S-Verweis 4 (LÖSUNG)" sheetId="70" r:id="rId56"/>
    <sheet name="S-Verweis 5" sheetId="71" r:id="rId57"/>
    <sheet name="S-Verweis 5 (LÖSUNG)" sheetId="72" r:id="rId58"/>
    <sheet name="S-Verweis 6" sheetId="73" r:id="rId59"/>
    <sheet name="S-Verweis 6 (LÖSUNG)" sheetId="74" r:id="rId60"/>
    <sheet name="S-Verweis 7" sheetId="75" r:id="rId61"/>
    <sheet name="S-Verweis 7 (LÖSUNG)" sheetId="76" r:id="rId62"/>
    <sheet name="S-Verweis 8" sheetId="77" r:id="rId63"/>
    <sheet name="S-Verweis 8 (LÖSUNG)" sheetId="78" r:id="rId64"/>
    <sheet name="Ende" sheetId="79" r:id="rId6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1" i="78" l="1"/>
  <c r="G6" i="78"/>
  <c r="G7" i="78"/>
  <c r="G8" i="78"/>
  <c r="G9" i="78" s="1"/>
  <c r="G10" i="78" s="1"/>
  <c r="G5" i="78"/>
  <c r="E6" i="78"/>
  <c r="E7" i="78"/>
  <c r="E8" i="78"/>
  <c r="E5" i="78"/>
  <c r="D6" i="78"/>
  <c r="D7" i="78"/>
  <c r="D8" i="78"/>
  <c r="D5" i="78"/>
  <c r="C6" i="78"/>
  <c r="C7" i="78"/>
  <c r="C8" i="78"/>
  <c r="C5" i="78"/>
  <c r="B6" i="78"/>
  <c r="B7" i="78"/>
  <c r="B8" i="78"/>
  <c r="B5" i="78"/>
  <c r="C8" i="76"/>
  <c r="E8" i="76" s="1"/>
  <c r="B8" i="76"/>
  <c r="C7" i="76"/>
  <c r="E7" i="76" s="1"/>
  <c r="E9" i="76" s="1"/>
  <c r="B7" i="76"/>
  <c r="E6" i="76"/>
  <c r="C6" i="76"/>
  <c r="B6" i="76"/>
  <c r="C5" i="76"/>
  <c r="E5" i="76" s="1"/>
  <c r="B5" i="76"/>
  <c r="E9" i="74"/>
  <c r="E6" i="74"/>
  <c r="E7" i="74"/>
  <c r="E8" i="74"/>
  <c r="E5" i="74"/>
  <c r="C6" i="74"/>
  <c r="C7" i="74"/>
  <c r="C8" i="74"/>
  <c r="C5" i="74"/>
  <c r="B6" i="74"/>
  <c r="B7" i="74"/>
  <c r="B8" i="74"/>
  <c r="B5" i="74"/>
  <c r="C9" i="72"/>
  <c r="C6" i="72"/>
  <c r="C7" i="72"/>
  <c r="C8" i="72"/>
  <c r="C5" i="72"/>
  <c r="B6" i="72"/>
  <c r="B7" i="72"/>
  <c r="B8" i="72"/>
  <c r="B5" i="72"/>
  <c r="C5" i="70"/>
  <c r="B5" i="70"/>
  <c r="B5" i="68"/>
  <c r="B5" i="65"/>
  <c r="E10" i="76" l="1"/>
  <c r="E11" i="76" s="1"/>
  <c r="F14" i="57"/>
  <c r="F13" i="57"/>
  <c r="F12" i="57"/>
  <c r="F11" i="57"/>
  <c r="F10" i="57"/>
  <c r="F6" i="57"/>
  <c r="F7" i="57"/>
  <c r="F8" i="57"/>
  <c r="F9" i="57"/>
  <c r="F5" i="57"/>
  <c r="D6" i="57"/>
  <c r="D7" i="57"/>
  <c r="D8" i="57"/>
  <c r="D9" i="57"/>
  <c r="D5" i="57"/>
  <c r="C5" i="57" s="1"/>
  <c r="C6" i="57"/>
  <c r="C7" i="57"/>
  <c r="C8" i="57"/>
  <c r="C9" i="57"/>
  <c r="C13" i="55"/>
  <c r="C14" i="55"/>
  <c r="C15" i="55"/>
  <c r="C16" i="55"/>
  <c r="C17" i="55"/>
  <c r="C18" i="55"/>
  <c r="C19" i="55"/>
  <c r="C12" i="55"/>
  <c r="F11" i="51"/>
  <c r="C9" i="52"/>
  <c r="D9" i="52" s="1"/>
  <c r="F9" i="52" s="1"/>
  <c r="C8" i="52"/>
  <c r="D8" i="52" s="1"/>
  <c r="F8" i="52" s="1"/>
  <c r="C7" i="52"/>
  <c r="D7" i="52" s="1"/>
  <c r="F7" i="52" s="1"/>
  <c r="C6" i="52"/>
  <c r="D6" i="52" s="1"/>
  <c r="F6" i="52" s="1"/>
  <c r="C5" i="52"/>
  <c r="D5" i="52" s="1"/>
  <c r="F5" i="52" s="1"/>
  <c r="F10" i="51"/>
  <c r="F6" i="51"/>
  <c r="F7" i="51"/>
  <c r="F8" i="51"/>
  <c r="F9" i="51"/>
  <c r="F5" i="51"/>
  <c r="D6" i="51"/>
  <c r="D7" i="51"/>
  <c r="D8" i="51"/>
  <c r="D9" i="51"/>
  <c r="D5" i="51"/>
  <c r="C6" i="51"/>
  <c r="C7" i="51"/>
  <c r="C8" i="51"/>
  <c r="C9" i="51"/>
  <c r="C5" i="51"/>
  <c r="F10" i="52" l="1"/>
  <c r="B10" i="49"/>
  <c r="C11" i="47" l="1"/>
  <c r="C12" i="47"/>
  <c r="C13" i="47"/>
  <c r="C14" i="47"/>
  <c r="C10" i="47"/>
  <c r="C13" i="46"/>
  <c r="C14" i="46"/>
  <c r="C15" i="46"/>
  <c r="C16" i="46"/>
  <c r="C17" i="46"/>
  <c r="C18" i="46"/>
  <c r="C12" i="46"/>
  <c r="C13" i="42"/>
  <c r="C10" i="40" l="1"/>
  <c r="C11" i="40"/>
  <c r="C12" i="40"/>
  <c r="C9" i="40"/>
  <c r="C11" i="37"/>
  <c r="C12" i="37"/>
  <c r="C13" i="37"/>
  <c r="C10" i="37"/>
  <c r="C10" i="34"/>
  <c r="B15" i="28"/>
  <c r="D13" i="28"/>
  <c r="D12" i="28"/>
  <c r="D11" i="28"/>
  <c r="D10" i="28"/>
  <c r="D9" i="28"/>
  <c r="D8" i="28"/>
  <c r="D7" i="28"/>
  <c r="D6" i="28"/>
  <c r="D15" i="28" s="1"/>
  <c r="D5" i="28"/>
  <c r="D4" i="28"/>
  <c r="D15" i="25"/>
  <c r="D5" i="25"/>
  <c r="D6" i="25"/>
  <c r="D7" i="25"/>
  <c r="D8" i="25"/>
  <c r="D9" i="25"/>
  <c r="D10" i="25"/>
  <c r="D11" i="25"/>
  <c r="D12" i="25"/>
  <c r="D13" i="25"/>
  <c r="D4" i="25"/>
  <c r="B15" i="25"/>
  <c r="F6" i="24"/>
  <c r="B20" i="19" l="1"/>
  <c r="B20" i="15"/>
  <c r="G5" i="13"/>
  <c r="G6" i="13"/>
  <c r="G7" i="13"/>
  <c r="G8" i="13"/>
  <c r="G9" i="13"/>
  <c r="G10" i="13"/>
  <c r="G11" i="13"/>
  <c r="G12" i="13"/>
  <c r="G13" i="13"/>
  <c r="F5" i="13"/>
  <c r="F6" i="13"/>
  <c r="F7" i="13"/>
  <c r="F8" i="13"/>
  <c r="F9" i="13"/>
  <c r="F10" i="13"/>
  <c r="F11" i="13"/>
  <c r="F12" i="13"/>
  <c r="F13" i="13"/>
  <c r="E5" i="13"/>
  <c r="E6" i="13"/>
  <c r="E7" i="13"/>
  <c r="E8" i="13"/>
  <c r="E9" i="13"/>
  <c r="E10" i="13"/>
  <c r="E11" i="13"/>
  <c r="E12" i="13"/>
  <c r="E13" i="13"/>
  <c r="D5" i="13"/>
  <c r="D6" i="13"/>
  <c r="D7" i="13"/>
  <c r="D8" i="13"/>
  <c r="D9" i="13"/>
  <c r="D10" i="13"/>
  <c r="D11" i="13"/>
  <c r="D12" i="13"/>
  <c r="D13" i="13"/>
  <c r="G4" i="13"/>
  <c r="F4" i="13"/>
  <c r="E4" i="13"/>
  <c r="D4" i="13"/>
  <c r="G13" i="9"/>
  <c r="F13" i="9"/>
  <c r="E13" i="9"/>
  <c r="D13" i="9"/>
  <c r="G12" i="9"/>
  <c r="F12" i="9"/>
  <c r="E12" i="9"/>
  <c r="D12" i="9"/>
  <c r="G11" i="9"/>
  <c r="F11" i="9"/>
  <c r="E11" i="9"/>
  <c r="D11" i="9"/>
  <c r="G10" i="9"/>
  <c r="F10" i="9"/>
  <c r="E10" i="9"/>
  <c r="D10" i="9"/>
  <c r="G9" i="9"/>
  <c r="F9" i="9"/>
  <c r="E9" i="9"/>
  <c r="D9" i="9"/>
  <c r="G8" i="9"/>
  <c r="F8" i="9"/>
  <c r="E8" i="9"/>
  <c r="D8" i="9"/>
  <c r="G7" i="9"/>
  <c r="F7" i="9"/>
  <c r="E7" i="9"/>
  <c r="D7" i="9"/>
  <c r="G6" i="9"/>
  <c r="F6" i="9"/>
  <c r="E6" i="9"/>
  <c r="D6" i="9"/>
  <c r="G5" i="9"/>
  <c r="F5" i="9"/>
  <c r="E5" i="9"/>
  <c r="D5" i="9"/>
  <c r="G4" i="9"/>
  <c r="F4" i="9"/>
  <c r="E4" i="9"/>
  <c r="D4" i="9"/>
  <c r="G5" i="8"/>
  <c r="F5" i="8"/>
  <c r="E5" i="8"/>
  <c r="D5" i="8"/>
  <c r="B16" i="5"/>
  <c r="A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Volker Thoma</author>
  </authors>
  <commentList>
    <comment ref="F11" authorId="0" shapeId="0" xr:uid="{8545AC15-DE31-4211-90AE-48E55BDB6342}">
      <text>
        <r>
          <rPr>
            <b/>
            <sz val="9"/>
            <color indexed="81"/>
            <rFont val="Segoe UI"/>
            <family val="2"/>
          </rPr>
          <t>Hier wäre als Rechnung auch das möglich:
=F10/119*19</t>
        </r>
      </text>
    </comment>
  </commentList>
</comments>
</file>

<file path=xl/sharedStrings.xml><?xml version="1.0" encoding="utf-8"?>
<sst xmlns="http://schemas.openxmlformats.org/spreadsheetml/2006/main" count="773" uniqueCount="284">
  <si>
    <t>Excel ist ein Tabellenkalkulationsprogramm. Tabelle sieht man ja, Kalkulation heißt Berechnung. Excel ist also ein Taschenrechner im Tabellenformat. ;-)</t>
  </si>
  <si>
    <t>Hallo und willkommen zum Crashkurs Excel.</t>
  </si>
  <si>
    <r>
      <t xml:space="preserve">Dieser Kurs ist </t>
    </r>
    <r>
      <rPr>
        <i/>
        <sz val="14"/>
        <color theme="1"/>
        <rFont val="Calibri"/>
        <family val="2"/>
        <scheme val="minor"/>
      </rPr>
      <t>progressiv</t>
    </r>
    <r>
      <rPr>
        <sz val="14"/>
        <color theme="1"/>
        <rFont val="Calibri"/>
        <family val="2"/>
        <scheme val="minor"/>
      </rPr>
      <t xml:space="preserve"> angelegt, das heißt, es baut alles aufeinander auf.</t>
    </r>
  </si>
  <si>
    <t>Mit den Pfeilbuttons kannst du zum nächsten oder vorherigen Tabellenblatt springen.</t>
  </si>
  <si>
    <t>Die Vorteile von Excel gegenüber einem Taschenrechner sind unter anderem:</t>
  </si>
  <si>
    <t>- man kann alle Ergebnisse stehen lassen und ablesen (Taschenrechner zeigt ja immer nur das aktuelle Ergebnis)</t>
  </si>
  <si>
    <t>- man kann sich viele doppelte Eingaben sparen</t>
  </si>
  <si>
    <t>- das Rechnen selber übernimmt Excel</t>
  </si>
  <si>
    <t>- es gibt viele Möglichkeiten, Daten darzustellen (Diagramme)</t>
  </si>
  <si>
    <t>- man kann komplexe Rechnungen zusammenfassen</t>
  </si>
  <si>
    <t>- und und und</t>
  </si>
  <si>
    <t>Zahl 1</t>
  </si>
  <si>
    <t>Zahl 2</t>
  </si>
  <si>
    <t>Addition</t>
  </si>
  <si>
    <t>Subtraktion</t>
  </si>
  <si>
    <t>Division</t>
  </si>
  <si>
    <t>Multiplikation</t>
  </si>
  <si>
    <t>Lass uns hier als Beispiel mal die Zahlen 4 und 9 zusammenrechnen.</t>
  </si>
  <si>
    <t>Der Aufbau von Excel</t>
  </si>
  <si>
    <t>Zahl 1:</t>
  </si>
  <si>
    <t>Zahl 2:</t>
  </si>
  <si>
    <t>Ergebnis:</t>
  </si>
  <si>
    <t>←</t>
  </si>
  <si>
    <r>
      <t>Wichtig</t>
    </r>
    <r>
      <rPr>
        <sz val="11"/>
        <color rgb="FFFF0000"/>
        <rFont val="Calibri"/>
        <family val="2"/>
        <scheme val="minor"/>
      </rPr>
      <t xml:space="preserve">: </t>
    </r>
    <r>
      <rPr>
        <sz val="11"/>
        <color rgb="FF000000"/>
        <rFont val="Calibri"/>
        <family val="2"/>
        <scheme val="minor"/>
      </rPr>
      <t xml:space="preserve">Excel zeigt (wenn du alles richtig machst) immer nur das ERGEBNIS an. </t>
    </r>
  </si>
  <si>
    <t xml:space="preserve">Die Rechnung, die dahintersteckt, kannst du in der Bearbeitungsleiste anschauen. </t>
  </si>
  <si>
    <r>
      <rPr>
        <b/>
        <sz val="11"/>
        <color theme="1"/>
        <rFont val="Calibri"/>
        <family val="2"/>
        <scheme val="minor"/>
      </rPr>
      <t>Vorweg:</t>
    </r>
    <r>
      <rPr>
        <sz val="11"/>
        <color theme="1"/>
        <rFont val="Calibri"/>
        <family val="2"/>
        <scheme val="minor"/>
      </rPr>
      <t xml:space="preserve"> um Excel zum "Funktionieren" zu bringen, muss immer ein Gleichheitszeichen (=) an den Anfang der Rechnung/Funktion geschrieben werden.</t>
    </r>
  </si>
  <si>
    <r>
      <t xml:space="preserve">In dieser Zelle steht    </t>
    </r>
    <r>
      <rPr>
        <b/>
        <sz val="11"/>
        <color theme="1"/>
        <rFont val="Calibri"/>
        <family val="2"/>
        <scheme val="minor"/>
      </rPr>
      <t xml:space="preserve">=4+9     --&gt; </t>
    </r>
    <r>
      <rPr>
        <sz val="11"/>
        <color theme="1"/>
        <rFont val="Calibri"/>
        <family val="2"/>
        <scheme val="minor"/>
      </rPr>
      <t xml:space="preserve">Excel rechnet die beiden Zahlen zusammen. Funktioniert natürlich auch mit </t>
    </r>
    <r>
      <rPr>
        <b/>
        <sz val="11"/>
        <color theme="1"/>
        <rFont val="Calibri"/>
        <family val="2"/>
        <scheme val="minor"/>
      </rPr>
      <t>Minus</t>
    </r>
    <r>
      <rPr>
        <sz val="11"/>
        <color theme="1"/>
        <rFont val="Calibri"/>
        <family val="2"/>
        <scheme val="minor"/>
      </rPr>
      <t xml:space="preserve"> usw.</t>
    </r>
  </si>
  <si>
    <t>andere Zellen verdeckt werden.</t>
  </si>
  <si>
    <t>Du wirst wissen, von was ich spreche, wenn es dir mal passiert… ;-)</t>
  </si>
  <si>
    <r>
      <rPr>
        <b/>
        <sz val="11"/>
        <rFont val="Calibri"/>
        <family val="2"/>
        <scheme val="minor"/>
      </rPr>
      <t>immer oben in die Bearbeitungsleiste.</t>
    </r>
    <r>
      <rPr>
        <sz val="11"/>
        <rFont val="Calibri"/>
        <family val="2"/>
        <scheme val="minor"/>
      </rPr>
      <t xml:space="preserve"> So verhinderst du, dass</t>
    </r>
  </si>
  <si>
    <r>
      <rPr>
        <b/>
        <sz val="11"/>
        <color rgb="FFFF0000"/>
        <rFont val="Calibri"/>
        <family val="2"/>
        <scheme val="minor"/>
      </rPr>
      <t>PRO-Tipp:</t>
    </r>
    <r>
      <rPr>
        <b/>
        <sz val="11"/>
        <color theme="1"/>
        <rFont val="Calibri"/>
        <family val="2"/>
        <scheme val="minor"/>
      </rPr>
      <t xml:space="preserve"> Schreibe Rechnungen und Formeln am besten</t>
    </r>
  </si>
  <si>
    <r>
      <t xml:space="preserve">Subtraktion
Rechenzeichen (Operator):   </t>
    </r>
    <r>
      <rPr>
        <b/>
        <sz val="14"/>
        <color rgb="FFFF0000"/>
        <rFont val="Calibri"/>
        <family val="2"/>
        <scheme val="minor"/>
      </rPr>
      <t>-</t>
    </r>
  </si>
  <si>
    <r>
      <t xml:space="preserve">Addition
Rechenzeichen (Operator):   </t>
    </r>
    <r>
      <rPr>
        <b/>
        <sz val="14"/>
        <color rgb="FFFF0000"/>
        <rFont val="Calibri"/>
        <family val="2"/>
        <scheme val="minor"/>
      </rPr>
      <t>+</t>
    </r>
  </si>
  <si>
    <r>
      <t xml:space="preserve">Multiplikation
Rechenzeichen (Operator):   </t>
    </r>
    <r>
      <rPr>
        <b/>
        <sz val="14"/>
        <color rgb="FFFF0000"/>
        <rFont val="Calibri"/>
        <family val="2"/>
        <scheme val="minor"/>
      </rPr>
      <t>*</t>
    </r>
  </si>
  <si>
    <r>
      <t xml:space="preserve">Division
Rechenzeichen (Operator):   </t>
    </r>
    <r>
      <rPr>
        <b/>
        <sz val="14"/>
        <color rgb="FFFF0000"/>
        <rFont val="Calibri"/>
        <family val="2"/>
        <scheme val="minor"/>
      </rPr>
      <t>/</t>
    </r>
  </si>
  <si>
    <t>Ergebnis: Summe</t>
  </si>
  <si>
    <t>Ergebnis: Differenz</t>
  </si>
  <si>
    <t>Ergebnis: Produkt</t>
  </si>
  <si>
    <t>Ergebnis: Quotient</t>
  </si>
  <si>
    <t>↑</t>
  </si>
  <si>
    <r>
      <t xml:space="preserve">Trage ein     </t>
    </r>
    <r>
      <rPr>
        <b/>
        <sz val="14"/>
        <color theme="4"/>
        <rFont val="Calibri"/>
        <family val="2"/>
        <scheme val="minor"/>
      </rPr>
      <t>=</t>
    </r>
    <r>
      <rPr>
        <sz val="11"/>
        <color theme="1"/>
        <rFont val="Calibri"/>
        <family val="2"/>
        <scheme val="minor"/>
      </rPr>
      <t xml:space="preserve">     ein und wähle dann durch Klicken die </t>
    </r>
    <r>
      <rPr>
        <b/>
        <sz val="14"/>
        <color theme="4"/>
        <rFont val="Calibri"/>
        <family val="2"/>
        <scheme val="minor"/>
      </rPr>
      <t>Zelle A5</t>
    </r>
    <r>
      <rPr>
        <sz val="11"/>
        <color theme="1"/>
        <rFont val="Calibri"/>
        <family val="2"/>
        <scheme val="minor"/>
      </rPr>
      <t xml:space="preserve"> aus. Dann trägst du das jeweilige </t>
    </r>
    <r>
      <rPr>
        <b/>
        <sz val="14"/>
        <color theme="4"/>
        <rFont val="Calibri"/>
        <family val="2"/>
        <scheme val="minor"/>
      </rPr>
      <t>Rechenzeichen</t>
    </r>
    <r>
      <rPr>
        <sz val="11"/>
        <color theme="1"/>
        <rFont val="Calibri"/>
        <family val="2"/>
        <scheme val="minor"/>
      </rPr>
      <t xml:space="preserve"> ein und klickst die </t>
    </r>
    <r>
      <rPr>
        <b/>
        <sz val="14"/>
        <color theme="4"/>
        <rFont val="Calibri"/>
        <family val="2"/>
        <scheme val="minor"/>
      </rPr>
      <t>Zelle B5</t>
    </r>
    <r>
      <rPr>
        <sz val="11"/>
        <color theme="1"/>
        <rFont val="Calibri"/>
        <family val="2"/>
        <scheme val="minor"/>
      </rPr>
      <t xml:space="preserve">.          Zum Abschließen drückst </t>
    </r>
    <r>
      <rPr>
        <b/>
        <sz val="14"/>
        <color theme="4"/>
        <rFont val="Calibri"/>
        <family val="2"/>
        <scheme val="minor"/>
      </rPr>
      <t>Enter</t>
    </r>
    <r>
      <rPr>
        <sz val="11"/>
        <color theme="1"/>
        <rFont val="Calibri"/>
        <family val="2"/>
        <scheme val="minor"/>
      </rPr>
      <t>.</t>
    </r>
  </si>
  <si>
    <t>Lies immer erst alles durch, bevor du loslegst, das spart dir unter Umständen ne Menge Nerven! ;-)</t>
  </si>
  <si>
    <t>Das hat den Vorteil, dass sich, sollten sich die Zahlen nachträglich ändern, das</t>
  </si>
  <si>
    <t>Ergebnis automatisch mit-ändert.</t>
  </si>
  <si>
    <t>Näturlich kannst du auch ganz normal über das Blattregister ein bestimmtes Tabellenblatt anklicken.</t>
  </si>
  <si>
    <r>
      <t xml:space="preserve">Auf der nächsten Seite kommt das Ganze zehnmal. Aber du willst sicher nicht 40 mal    </t>
    </r>
    <r>
      <rPr>
        <b/>
        <i/>
        <sz val="11"/>
        <color theme="1"/>
        <rFont val="Calibri"/>
        <family val="2"/>
        <scheme val="minor"/>
      </rPr>
      <t xml:space="preserve"> =   Klick   Rechenzeichen   Klick   Enter</t>
    </r>
    <r>
      <rPr>
        <sz val="11"/>
        <color theme="1"/>
        <rFont val="Calibri"/>
        <family val="2"/>
        <scheme val="minor"/>
      </rPr>
      <t xml:space="preserve">     machen…
Zum Glück geht es auch anders: mit der</t>
    </r>
    <r>
      <rPr>
        <i/>
        <sz val="11"/>
        <color theme="1"/>
        <rFont val="Calibri"/>
        <family val="2"/>
        <scheme val="minor"/>
      </rPr>
      <t xml:space="preserve"> Ausfüllen-Funktion</t>
    </r>
    <r>
      <rPr>
        <sz val="11"/>
        <color theme="1"/>
        <rFont val="Calibri"/>
        <family val="2"/>
        <scheme val="minor"/>
      </rPr>
      <t xml:space="preserve"> von Excel.</t>
    </r>
  </si>
  <si>
    <r>
      <rPr>
        <b/>
        <sz val="11"/>
        <color theme="1"/>
        <rFont val="Calibri"/>
        <family val="2"/>
        <scheme val="minor"/>
      </rPr>
      <t>1)</t>
    </r>
    <r>
      <rPr>
        <sz val="11"/>
        <color theme="1"/>
        <rFont val="Calibri"/>
        <family val="2"/>
        <scheme val="minor"/>
      </rPr>
      <t xml:space="preserve"> Gib die Formel einmal ein und drücke Enter (hier in Zelle D4).</t>
    </r>
  </si>
  <si>
    <r>
      <rPr>
        <b/>
        <sz val="11"/>
        <color theme="1"/>
        <rFont val="Calibri"/>
        <family val="2"/>
        <scheme val="minor"/>
      </rPr>
      <t>2)</t>
    </r>
    <r>
      <rPr>
        <sz val="11"/>
        <color theme="1"/>
        <rFont val="Calibri"/>
        <family val="2"/>
        <scheme val="minor"/>
      </rPr>
      <t xml:space="preserve"> Klicke nochmal auf die Zelle und bewege danach den Mauszeiger in die untere rechte Ecke (auf das kleine grüne Quadrat). Der Mauszeiger ändert sich von dickem weißen zu dünnem schwarzen Kreuz. </t>
    </r>
    <r>
      <rPr>
        <b/>
        <sz val="11"/>
        <color rgb="FFFF0000"/>
        <rFont val="Calibri"/>
        <family val="2"/>
        <scheme val="minor"/>
      </rPr>
      <t>RECHTE Maustaste</t>
    </r>
    <r>
      <rPr>
        <sz val="11"/>
        <color theme="1"/>
        <rFont val="Calibri"/>
        <family val="2"/>
        <scheme val="minor"/>
      </rPr>
      <t xml:space="preserve"> </t>
    </r>
    <r>
      <rPr>
        <b/>
        <sz val="11"/>
        <color theme="1"/>
        <rFont val="Calibri"/>
        <family val="2"/>
        <scheme val="minor"/>
      </rPr>
      <t>drücken UND HALTEN</t>
    </r>
    <r>
      <rPr>
        <sz val="11"/>
        <color theme="1"/>
        <rFont val="Calibri"/>
        <family val="2"/>
        <scheme val="minor"/>
      </rPr>
      <t xml:space="preserve"> (Mauszeiger ändert sich nochmal).</t>
    </r>
  </si>
  <si>
    <t>Fertig.</t>
  </si>
  <si>
    <t>So müsste es jetzt aussehen. In der Bearbeitungsleiste kannst du den eigentlichen Inhalt (also die Formel) sehen, wenn du die Zellen mit dem Ergebnis anklickst.</t>
  </si>
  <si>
    <r>
      <t xml:space="preserve">Trage ein     </t>
    </r>
    <r>
      <rPr>
        <b/>
        <sz val="14"/>
        <color theme="4"/>
        <rFont val="Calibri"/>
        <family val="2"/>
        <scheme val="minor"/>
      </rPr>
      <t>=</t>
    </r>
    <r>
      <rPr>
        <sz val="11"/>
        <color theme="1"/>
        <rFont val="Calibri"/>
        <family val="2"/>
        <scheme val="minor"/>
      </rPr>
      <t xml:space="preserve">     ein und wähle dann durch Klicken die</t>
    </r>
    <r>
      <rPr>
        <sz val="11"/>
        <color theme="9"/>
        <rFont val="Calibri"/>
        <family val="2"/>
        <scheme val="minor"/>
      </rPr>
      <t xml:space="preserve"> </t>
    </r>
    <r>
      <rPr>
        <b/>
        <sz val="14"/>
        <color theme="9"/>
        <rFont val="Calibri"/>
        <family val="2"/>
        <scheme val="minor"/>
      </rPr>
      <t>Zelle A5</t>
    </r>
    <r>
      <rPr>
        <sz val="11"/>
        <color theme="1"/>
        <rFont val="Calibri"/>
        <family val="2"/>
        <scheme val="minor"/>
      </rPr>
      <t xml:space="preserve"> aus. Dann trägst du das jeweilige </t>
    </r>
    <r>
      <rPr>
        <b/>
        <sz val="14"/>
        <color theme="4"/>
        <rFont val="Calibri"/>
        <family val="2"/>
        <scheme val="minor"/>
      </rPr>
      <t>Rechenzeichen</t>
    </r>
    <r>
      <rPr>
        <sz val="11"/>
        <color theme="1"/>
        <rFont val="Calibri"/>
        <family val="2"/>
        <scheme val="minor"/>
      </rPr>
      <t xml:space="preserve"> ein und klickst danach die </t>
    </r>
    <r>
      <rPr>
        <b/>
        <sz val="14"/>
        <color theme="5"/>
        <rFont val="Calibri"/>
        <family val="2"/>
        <scheme val="minor"/>
      </rPr>
      <t>Zelle B5</t>
    </r>
    <r>
      <rPr>
        <sz val="11"/>
        <color theme="1"/>
        <rFont val="Calibri"/>
        <family val="2"/>
        <scheme val="minor"/>
      </rPr>
      <t xml:space="preserve">.          Zum Abschließen drückst </t>
    </r>
    <r>
      <rPr>
        <b/>
        <sz val="14"/>
        <color theme="4"/>
        <rFont val="Calibri"/>
        <family val="2"/>
        <scheme val="minor"/>
      </rPr>
      <t>Enter</t>
    </r>
    <r>
      <rPr>
        <sz val="11"/>
        <color theme="1"/>
        <rFont val="Calibri"/>
        <family val="2"/>
        <scheme val="minor"/>
      </rPr>
      <t>.</t>
    </r>
  </si>
  <si>
    <t>Los gehts!</t>
  </si>
  <si>
    <t>LÖSUNG</t>
  </si>
  <si>
    <t>… dann liegt das daran, dass du nicht mit der RECHTEN Maustaste gearbeitet hast,
sondern die linke benutzt hast. Geht auch, macht aber die Formatierung kaputt.</t>
  </si>
  <si>
    <t>Rechnen mit konkreten Zahlen (sozusagen Excel als Taschenrechner):</t>
  </si>
  <si>
    <t>Rechnen mit Zellinhalten:</t>
  </si>
  <si>
    <r>
      <t xml:space="preserve">Es gibt </t>
    </r>
    <r>
      <rPr>
        <b/>
        <sz val="11"/>
        <color theme="1"/>
        <rFont val="Calibri"/>
        <family val="2"/>
        <scheme val="minor"/>
      </rPr>
      <t>zwei verschiedene Arten</t>
    </r>
    <r>
      <rPr>
        <sz val="11"/>
        <color theme="1"/>
        <rFont val="Calibri"/>
        <family val="2"/>
        <scheme val="minor"/>
      </rPr>
      <t>, mit Exel zu rechnen: mit konkreten Zahlen und mit Zellinhalten. Wir arbeiten</t>
    </r>
    <r>
      <rPr>
        <b/>
        <sz val="11"/>
        <color theme="1"/>
        <rFont val="Calibri"/>
        <family val="2"/>
        <scheme val="minor"/>
      </rPr>
      <t xml:space="preserve"> SO GUT WIE IMMER </t>
    </r>
    <r>
      <rPr>
        <sz val="11"/>
        <color theme="1"/>
        <rFont val="Calibri"/>
        <family val="2"/>
        <scheme val="minor"/>
      </rPr>
      <t xml:space="preserve">mit </t>
    </r>
    <r>
      <rPr>
        <b/>
        <sz val="11"/>
        <color theme="1"/>
        <rFont val="Calibri"/>
        <family val="2"/>
        <scheme val="minor"/>
      </rPr>
      <t>Zellinhalten</t>
    </r>
    <r>
      <rPr>
        <sz val="11"/>
        <color theme="1"/>
        <rFont val="Calibri"/>
        <family val="2"/>
        <scheme val="minor"/>
      </rPr>
      <t>!</t>
    </r>
  </si>
  <si>
    <t>Mit einem Doppelklick kannst du auch direkt in der Zelle bearbeiten.</t>
  </si>
  <si>
    <r>
      <t xml:space="preserve">Hier steht    </t>
    </r>
    <r>
      <rPr>
        <b/>
        <sz val="11"/>
        <color theme="1"/>
        <rFont val="Calibri"/>
        <family val="2"/>
        <scheme val="minor"/>
      </rPr>
      <t>=B14+B15</t>
    </r>
    <r>
      <rPr>
        <sz val="11"/>
        <color theme="1"/>
        <rFont val="Calibri"/>
        <family val="2"/>
        <scheme val="minor"/>
      </rPr>
      <t xml:space="preserve">     --&gt; Excel rechnet das, was in Zelle B14 steht mit dem zusammen, was in Zelle B15 steht.</t>
    </r>
  </si>
  <si>
    <t>So, dann lass es uns mal versuchen.</t>
  </si>
  <si>
    <t>Ergebnis (Summe):</t>
  </si>
  <si>
    <t>Ergebnis (Differenz):</t>
  </si>
  <si>
    <t>Ergebnis (Produkt):</t>
  </si>
  <si>
    <t>Ergebnis (Quotient):</t>
  </si>
  <si>
    <r>
      <t xml:space="preserve">Wenn es bei dir SO aussieht, </t>
    </r>
    <r>
      <rPr>
        <sz val="11"/>
        <color theme="1"/>
        <rFont val="Calibri"/>
        <family val="2"/>
        <scheme val="minor"/>
      </rPr>
      <t>also richtige Ergebnisse, aber überall dicke Striche…</t>
    </r>
  </si>
  <si>
    <t>Janunar</t>
  </si>
  <si>
    <t>Februar</t>
  </si>
  <si>
    <t>März</t>
  </si>
  <si>
    <t>April</t>
  </si>
  <si>
    <t>Mai</t>
  </si>
  <si>
    <t>Juni</t>
  </si>
  <si>
    <t>Juli</t>
  </si>
  <si>
    <t>August</t>
  </si>
  <si>
    <t>September</t>
  </si>
  <si>
    <t>Oktober</t>
  </si>
  <si>
    <t>November</t>
  </si>
  <si>
    <t>Dezember</t>
  </si>
  <si>
    <t>Anzahl der verkauften Artikel</t>
  </si>
  <si>
    <t>Gesamt:</t>
  </si>
  <si>
    <r>
      <t xml:space="preserve">Eigentlich ganz einfach: Du hast viele Zahlen, die du zusammenrechnen musst. Statt diese alle einzeln mit Pluszeichen zu addieren, schreibst du in die Zelle, in der das Ergebnis stehen soll:       </t>
    </r>
    <r>
      <rPr>
        <b/>
        <sz val="11"/>
        <color theme="1"/>
        <rFont val="Calibri"/>
        <family val="2"/>
        <scheme val="minor"/>
      </rPr>
      <t>=SUMME(</t>
    </r>
    <r>
      <rPr>
        <sz val="11"/>
        <color theme="1"/>
        <rFont val="Calibri"/>
        <family val="2"/>
        <scheme val="minor"/>
      </rPr>
      <t xml:space="preserve">        dann </t>
    </r>
    <r>
      <rPr>
        <b/>
        <sz val="11"/>
        <color theme="1"/>
        <rFont val="Calibri"/>
        <family val="2"/>
        <scheme val="minor"/>
      </rPr>
      <t>markierst</t>
    </r>
    <r>
      <rPr>
        <sz val="11"/>
        <color theme="9" tint="-0.249977111117893"/>
        <rFont val="Calibri"/>
        <family val="2"/>
        <scheme val="minor"/>
      </rPr>
      <t>*</t>
    </r>
    <r>
      <rPr>
        <sz val="11"/>
        <color theme="1"/>
        <rFont val="Calibri"/>
        <family val="2"/>
        <scheme val="minor"/>
      </rPr>
      <t xml:space="preserve"> du alle Zellen, die zusammengezählt werden sollen, abschließend noch die </t>
    </r>
    <r>
      <rPr>
        <b/>
        <sz val="11"/>
        <color theme="1"/>
        <rFont val="Calibri"/>
        <family val="2"/>
        <scheme val="minor"/>
      </rPr>
      <t>Klammer zu</t>
    </r>
    <r>
      <rPr>
        <sz val="11"/>
        <color theme="1"/>
        <rFont val="Calibri"/>
        <family val="2"/>
        <scheme val="minor"/>
      </rPr>
      <t xml:space="preserve">. </t>
    </r>
    <r>
      <rPr>
        <b/>
        <sz val="11"/>
        <color theme="1"/>
        <rFont val="Calibri"/>
        <family val="2"/>
        <scheme val="minor"/>
      </rPr>
      <t>Enter</t>
    </r>
    <r>
      <rPr>
        <sz val="11"/>
        <color theme="1"/>
        <rFont val="Calibri"/>
        <family val="2"/>
        <scheme val="minor"/>
      </rPr>
      <t xml:space="preserve"> und fertig.                                                 </t>
    </r>
    <r>
      <rPr>
        <sz val="11"/>
        <color theme="9" tint="-0.249977111117893"/>
        <rFont val="Calibri"/>
        <family val="2"/>
        <scheme val="minor"/>
      </rPr>
      <t xml:space="preserve"> *markieren: linke Maustaste gedrückt halten und Maus über die Zellen ziehen ziehen</t>
    </r>
  </si>
  <si>
    <r>
      <t xml:space="preserve">Kommen wir zum nächsten, zur </t>
    </r>
    <r>
      <rPr>
        <b/>
        <sz val="11"/>
        <color theme="1"/>
        <rFont val="Calibri"/>
        <family val="2"/>
        <scheme val="minor"/>
      </rPr>
      <t>SUMME</t>
    </r>
    <r>
      <rPr>
        <sz val="11"/>
        <color theme="1"/>
        <rFont val="Calibri"/>
        <family val="2"/>
        <scheme val="minor"/>
      </rPr>
      <t>-Funktion.</t>
    </r>
  </si>
  <si>
    <t>← Probiers mal!</t>
  </si>
  <si>
    <r>
      <t xml:space="preserve">Eine weitere Funktion ist </t>
    </r>
    <r>
      <rPr>
        <b/>
        <sz val="11"/>
        <color theme="1"/>
        <rFont val="Calibri"/>
        <family val="2"/>
        <scheme val="minor"/>
      </rPr>
      <t>Mittelwert</t>
    </r>
    <r>
      <rPr>
        <sz val="11"/>
        <color theme="1"/>
        <rFont val="Calibri"/>
        <family val="2"/>
        <scheme val="minor"/>
      </rPr>
      <t>.</t>
    </r>
  </si>
  <si>
    <t>Durchschnitt:</t>
  </si>
  <si>
    <r>
      <t xml:space="preserve">Mit der Funktion "Mittelwert" kannst du den Durchschnitt (=Mittelwert) errechnen lassen. Dazu schreibst du in die Zelle, in der das Ergebnis stehen soll:       </t>
    </r>
    <r>
      <rPr>
        <b/>
        <sz val="11"/>
        <color theme="1"/>
        <rFont val="Calibri"/>
        <family val="2"/>
        <scheme val="minor"/>
      </rPr>
      <t>=MITTELWERT(</t>
    </r>
    <r>
      <rPr>
        <sz val="11"/>
        <color theme="1"/>
        <rFont val="Calibri"/>
        <family val="2"/>
        <scheme val="minor"/>
      </rPr>
      <t xml:space="preserve">        dann </t>
    </r>
    <r>
      <rPr>
        <b/>
        <sz val="11"/>
        <color theme="1"/>
        <rFont val="Calibri"/>
        <family val="2"/>
        <scheme val="minor"/>
      </rPr>
      <t>markierst</t>
    </r>
    <r>
      <rPr>
        <sz val="11"/>
        <color theme="1"/>
        <rFont val="Calibri"/>
        <family val="2"/>
        <scheme val="minor"/>
      </rPr>
      <t xml:space="preserve"> du alle Zellen, aus denen der Durchschnitt berechnet werden soll, abschließend noch die </t>
    </r>
    <r>
      <rPr>
        <b/>
        <sz val="11"/>
        <color theme="1"/>
        <rFont val="Calibri"/>
        <family val="2"/>
        <scheme val="minor"/>
      </rPr>
      <t>Klammer zu</t>
    </r>
    <r>
      <rPr>
        <sz val="11"/>
        <color theme="1"/>
        <rFont val="Calibri"/>
        <family val="2"/>
        <scheme val="minor"/>
      </rPr>
      <t xml:space="preserve">. </t>
    </r>
    <r>
      <rPr>
        <b/>
        <sz val="11"/>
        <color theme="1"/>
        <rFont val="Calibri"/>
        <family val="2"/>
        <scheme val="minor"/>
      </rPr>
      <t>Enter</t>
    </r>
    <r>
      <rPr>
        <sz val="11"/>
        <color theme="1"/>
        <rFont val="Calibri"/>
        <family val="2"/>
        <scheme val="minor"/>
      </rPr>
      <t xml:space="preserve"> und fertig.</t>
    </r>
  </si>
  <si>
    <r>
      <t xml:space="preserve">Funktionen wie "SUMME" (und was noch alles kommt), </t>
    </r>
    <r>
      <rPr>
        <b/>
        <sz val="11"/>
        <color theme="1"/>
        <rFont val="Calibri"/>
        <family val="2"/>
        <scheme val="minor"/>
      </rPr>
      <t>musst du nicht groß schreiben</t>
    </r>
    <r>
      <rPr>
        <sz val="11"/>
        <color theme="1"/>
        <rFont val="Calibri"/>
        <family val="2"/>
        <scheme val="minor"/>
      </rPr>
      <t xml:space="preserve">. Excel 
korrigiert das nämlich für dich. Du kannst also ruhig     </t>
    </r>
    <r>
      <rPr>
        <b/>
        <sz val="11"/>
        <color theme="1"/>
        <rFont val="Calibri"/>
        <family val="2"/>
        <scheme val="minor"/>
      </rPr>
      <t>=summe(</t>
    </r>
    <r>
      <rPr>
        <sz val="11"/>
        <color theme="1"/>
        <rFont val="Calibri"/>
        <family val="2"/>
        <scheme val="minor"/>
      </rPr>
      <t>...      schreiben. Sobald du Enter drückst, schreibt Excel das dann groß.</t>
    </r>
  </si>
  <si>
    <t>Gut, erster "Test":</t>
  </si>
  <si>
    <t>Zahl 3</t>
  </si>
  <si>
    <t>Zahl 4</t>
  </si>
  <si>
    <t>Natürlich funktioniert das auch mit mehreren Zahlen.</t>
  </si>
  <si>
    <t>Ergebnis</t>
  </si>
  <si>
    <r>
      <t xml:space="preserve">Rechne </t>
    </r>
    <r>
      <rPr>
        <b/>
        <sz val="11"/>
        <color theme="1"/>
        <rFont val="Calibri"/>
        <family val="2"/>
        <scheme val="minor"/>
      </rPr>
      <t>Zahl 1</t>
    </r>
    <r>
      <rPr>
        <sz val="11"/>
        <color theme="1"/>
        <rFont val="Calibri"/>
        <family val="2"/>
        <scheme val="minor"/>
      </rPr>
      <t xml:space="preserve"> </t>
    </r>
    <r>
      <rPr>
        <i/>
        <sz val="11"/>
        <color rgb="FFFF0000"/>
        <rFont val="Calibri"/>
        <family val="2"/>
        <scheme val="minor"/>
      </rPr>
      <t>minus</t>
    </r>
    <r>
      <rPr>
        <b/>
        <sz val="11"/>
        <color theme="1"/>
        <rFont val="Calibri"/>
        <family val="2"/>
        <scheme val="minor"/>
      </rPr>
      <t xml:space="preserve"> Zahl 2</t>
    </r>
    <r>
      <rPr>
        <sz val="11"/>
        <color theme="1"/>
        <rFont val="Calibri"/>
        <family val="2"/>
        <scheme val="minor"/>
      </rPr>
      <t xml:space="preserve"> </t>
    </r>
    <r>
      <rPr>
        <i/>
        <sz val="11"/>
        <color rgb="FFFF0000"/>
        <rFont val="Calibri"/>
        <family val="2"/>
        <scheme val="minor"/>
      </rPr>
      <t>mal</t>
    </r>
    <r>
      <rPr>
        <sz val="11"/>
        <color theme="1"/>
        <rFont val="Calibri"/>
        <family val="2"/>
        <scheme val="minor"/>
      </rPr>
      <t xml:space="preserve"> </t>
    </r>
    <r>
      <rPr>
        <b/>
        <sz val="11"/>
        <color theme="1"/>
        <rFont val="Calibri"/>
        <family val="2"/>
        <scheme val="minor"/>
      </rPr>
      <t>Zahl 3</t>
    </r>
    <r>
      <rPr>
        <sz val="11"/>
        <color theme="1"/>
        <rFont val="Calibri"/>
        <family val="2"/>
        <scheme val="minor"/>
      </rPr>
      <t xml:space="preserve"> </t>
    </r>
    <r>
      <rPr>
        <i/>
        <sz val="11"/>
        <color rgb="FFFF0000"/>
        <rFont val="Calibri"/>
        <family val="2"/>
        <scheme val="minor"/>
      </rPr>
      <t>durch</t>
    </r>
    <r>
      <rPr>
        <sz val="11"/>
        <color theme="1"/>
        <rFont val="Calibri"/>
        <family val="2"/>
        <scheme val="minor"/>
      </rPr>
      <t xml:space="preserve"> </t>
    </r>
    <r>
      <rPr>
        <b/>
        <sz val="11"/>
        <color theme="1"/>
        <rFont val="Calibri"/>
        <family val="2"/>
        <scheme val="minor"/>
      </rPr>
      <t>Zahl 4</t>
    </r>
    <r>
      <rPr>
        <sz val="11"/>
        <color theme="1"/>
        <rFont val="Calibri"/>
        <family val="2"/>
        <scheme val="minor"/>
      </rPr>
      <t>.</t>
    </r>
  </si>
  <si>
    <r>
      <rPr>
        <b/>
        <sz val="11"/>
        <color theme="1"/>
        <rFont val="Calibri"/>
        <family val="2"/>
        <scheme val="minor"/>
      </rPr>
      <t>3)</t>
    </r>
    <r>
      <rPr>
        <sz val="11"/>
        <color theme="1"/>
        <rFont val="Calibri"/>
        <family val="2"/>
        <scheme val="minor"/>
      </rPr>
      <t xml:space="preserve"> Mit gedrückter RECHTER Maustaste so weit runterziehen* wie gewünscht, dann die rechte Maustaste loslassen und 
</t>
    </r>
    <r>
      <rPr>
        <b/>
        <sz val="11"/>
        <color theme="1"/>
        <rFont val="Calibri"/>
        <family val="2"/>
        <scheme val="minor"/>
      </rPr>
      <t>"Ohne Formatierung ausfüllen"</t>
    </r>
    <r>
      <rPr>
        <sz val="11"/>
        <color theme="1"/>
        <rFont val="Calibri"/>
        <family val="2"/>
        <scheme val="minor"/>
      </rPr>
      <t xml:space="preserve"> 
wählen.
*das funktioniert, wenn mal nötig, auch nach oben, rechts und links!</t>
    </r>
  </si>
  <si>
    <t>Artikel</t>
  </si>
  <si>
    <t>Dings 1</t>
  </si>
  <si>
    <t>Dings 2</t>
  </si>
  <si>
    <t>Dings 3</t>
  </si>
  <si>
    <t>Dings 4</t>
  </si>
  <si>
    <t>Dings 5</t>
  </si>
  <si>
    <t>Dings 6</t>
  </si>
  <si>
    <t>Dings 7</t>
  </si>
  <si>
    <t>Dings 8</t>
  </si>
  <si>
    <t>Dings 9</t>
  </si>
  <si>
    <t>Dings 10</t>
  </si>
  <si>
    <t>Einzelpreis in Euro</t>
  </si>
  <si>
    <t>Durchschnittspreis:</t>
  </si>
  <si>
    <t>Bestellte Menge</t>
  </si>
  <si>
    <t>Gesamtpreis</t>
  </si>
  <si>
    <t>Summe:</t>
  </si>
  <si>
    <t>Du brauchst: Grundrechenarten, Ausfüllen-Funktion, Mittelwert, SUMME</t>
  </si>
  <si>
    <t>Gut, das war jetzt das Kinderprogramm zum Warmwerden. Lass uns was neues dazupacken.</t>
  </si>
  <si>
    <t>Die gleiche Aufgabe wie gerade eben, aber diesmal formatierst du die Beträge bitte als Euro.</t>
  </si>
  <si>
    <r>
      <t xml:space="preserve">Dazu </t>
    </r>
    <r>
      <rPr>
        <b/>
        <sz val="11"/>
        <color theme="1"/>
        <rFont val="Calibri"/>
        <family val="2"/>
        <scheme val="minor"/>
      </rPr>
      <t>markierst du die entsprechenden Zellen</t>
    </r>
    <r>
      <rPr>
        <sz val="11"/>
        <color theme="1"/>
        <rFont val="Calibri"/>
        <family val="2"/>
        <scheme val="minor"/>
      </rPr>
      <t xml:space="preserve"> und wählst in der Dropdown-Auswahl </t>
    </r>
    <r>
      <rPr>
        <b/>
        <sz val="11"/>
        <color theme="1"/>
        <rFont val="Calibri"/>
        <family val="2"/>
        <scheme val="minor"/>
      </rPr>
      <t>Zahlenformat "Währung"</t>
    </r>
    <r>
      <rPr>
        <sz val="11"/>
        <color theme="1"/>
        <rFont val="Calibri"/>
        <family val="2"/>
        <scheme val="minor"/>
      </rPr>
      <t>.</t>
    </r>
  </si>
  <si>
    <t>Zweiter "Test":</t>
  </si>
  <si>
    <t>Einzelpreis</t>
  </si>
  <si>
    <t>Gesamtpreis in Euro</t>
  </si>
  <si>
    <t>Was macht sie, wie funktioniert sie, wozu ist sie gut?</t>
  </si>
  <si>
    <t>Die WENN-Funktion funktioniert in etwa so: Excel schaut sich den Inhalt einer Zelle an. 
WENN dieser Inhalt eine bestimmte Vorgabe erfüllt, DANN macht Excel etwas, SONST macht Excel etwas anderes. Einfach, oder?</t>
  </si>
  <si>
    <t>Gruppe 1</t>
  </si>
  <si>
    <t>Gruppe 2</t>
  </si>
  <si>
    <t>Gruppe 3</t>
  </si>
  <si>
    <t>Gruppe 4</t>
  </si>
  <si>
    <t>Mitglieder</t>
  </si>
  <si>
    <t>Tische</t>
  </si>
  <si>
    <r>
      <rPr>
        <sz val="11"/>
        <color theme="1"/>
        <rFont val="Calibri"/>
        <family val="2"/>
        <scheme val="minor"/>
      </rPr>
      <t xml:space="preserve">So, kommen wir zu den interessanten Sachen in Excel, hier kommt die </t>
    </r>
    <r>
      <rPr>
        <b/>
        <sz val="11"/>
        <color theme="1"/>
        <rFont val="Calibri"/>
        <family val="2"/>
        <scheme val="minor"/>
      </rPr>
      <t>WENN-Funktion</t>
    </r>
    <r>
      <rPr>
        <sz val="11"/>
        <color theme="1"/>
        <rFont val="Calibri"/>
        <family val="2"/>
        <scheme val="minor"/>
      </rPr>
      <t>.</t>
    </r>
  </si>
  <si>
    <t>Gut, dann wollen wir das gleich nochmal ausprobieren.</t>
  </si>
  <si>
    <t>Es bleibt dabei: Eine Gruppe mit 4 Mitgliedern bekommt 1 Tisch, bei 6 Mitgliedern 2 Tische.</t>
  </si>
  <si>
    <t xml:space="preserve">Du brauchst: WENN-Funktion, Ausfüllen
</t>
  </si>
  <si>
    <r>
      <t xml:space="preserve">Du brauchst: Grundrechenarten, Ausfüllen, Mittelwert, SUMME
Formatiere zusätzlich </t>
    </r>
    <r>
      <rPr>
        <b/>
        <sz val="11"/>
        <color theme="1"/>
        <rFont val="Calibri"/>
        <family val="2"/>
        <scheme val="minor"/>
      </rPr>
      <t>sämtliche Beträge als Euro</t>
    </r>
    <r>
      <rPr>
        <sz val="11"/>
        <color theme="1"/>
        <rFont val="Calibri"/>
        <family val="2"/>
        <scheme val="minor"/>
      </rPr>
      <t>.</t>
    </r>
  </si>
  <si>
    <t>So, auch ziemlicher Kinderkram. Zeit, ein bisschen tiefer in die Materie einzutauchen.</t>
  </si>
  <si>
    <t>So, gleich nochwas anderes ausprobieren!</t>
  </si>
  <si>
    <r>
      <rPr>
        <b/>
        <sz val="11"/>
        <color theme="1"/>
        <rFont val="Calibri"/>
        <family val="2"/>
        <scheme val="minor"/>
      </rPr>
      <t>ABER:</t>
    </r>
    <r>
      <rPr>
        <sz val="11"/>
        <color theme="1"/>
        <rFont val="Calibri"/>
        <family val="2"/>
        <scheme val="minor"/>
      </rPr>
      <t xml:space="preserve"> als Ergebnis soll nicht mehr 1 oder 2 ausgespuckt werden, sondern "</t>
    </r>
    <r>
      <rPr>
        <b/>
        <sz val="11"/>
        <color theme="1"/>
        <rFont val="Calibri"/>
        <family val="2"/>
        <scheme val="minor"/>
      </rPr>
      <t>einer</t>
    </r>
    <r>
      <rPr>
        <sz val="11"/>
        <color theme="1"/>
        <rFont val="Calibri"/>
        <family val="2"/>
        <scheme val="minor"/>
      </rPr>
      <t>" oder "</t>
    </r>
    <r>
      <rPr>
        <b/>
        <sz val="11"/>
        <color theme="1"/>
        <rFont val="Calibri"/>
        <family val="2"/>
        <scheme val="minor"/>
      </rPr>
      <t>zwei</t>
    </r>
    <r>
      <rPr>
        <sz val="11"/>
        <color theme="1"/>
        <rFont val="Calibri"/>
        <family val="2"/>
        <scheme val="minor"/>
      </rPr>
      <t xml:space="preserve">", also
als Text. Das funktioniert genauso, wie mit den Zahlen vorher - mit einem Unterschied: Text muss in 
einer Excel-Funktion immer in </t>
    </r>
    <r>
      <rPr>
        <b/>
        <sz val="11"/>
        <color theme="1"/>
        <rFont val="Calibri"/>
        <family val="2"/>
        <scheme val="minor"/>
      </rPr>
      <t>Anführungszeichen</t>
    </r>
    <r>
      <rPr>
        <sz val="11"/>
        <color theme="1"/>
        <rFont val="Calibri"/>
        <family val="2"/>
        <scheme val="minor"/>
      </rPr>
      <t xml:space="preserve"> gesetzt werden. Versuche es!</t>
    </r>
  </si>
  <si>
    <t>Die WENN-Funktion kann mehr, sie kann nicht nur entweder das Eine oder das Andere ausspucken.</t>
  </si>
  <si>
    <r>
      <t xml:space="preserve">Ein einfaches Beispiel: Für eine Gruppenarbeit werden Gruppen mit entweder 4 oder 6 Personen eingeteilt. 
</t>
    </r>
    <r>
      <rPr>
        <b/>
        <sz val="11"/>
        <color theme="1"/>
        <rFont val="Calibri"/>
        <family val="2"/>
        <scheme val="minor"/>
      </rPr>
      <t>WENN</t>
    </r>
    <r>
      <rPr>
        <sz val="11"/>
        <color theme="1"/>
        <rFont val="Calibri"/>
        <family val="2"/>
        <scheme val="minor"/>
      </rPr>
      <t xml:space="preserve"> die Gruppe aus 4 Mitgliedern besteht, </t>
    </r>
    <r>
      <rPr>
        <b/>
        <sz val="11"/>
        <color theme="1"/>
        <rFont val="Calibri"/>
        <family val="2"/>
        <scheme val="minor"/>
      </rPr>
      <t>DANN</t>
    </r>
    <r>
      <rPr>
        <sz val="11"/>
        <color theme="1"/>
        <rFont val="Calibri"/>
        <family val="2"/>
        <scheme val="minor"/>
      </rPr>
      <t xml:space="preserve"> bekommt sie 1 Tisch. </t>
    </r>
    <r>
      <rPr>
        <b/>
        <sz val="11"/>
        <color theme="1"/>
        <rFont val="Calibri"/>
        <family val="2"/>
        <scheme val="minor"/>
      </rPr>
      <t>SONST</t>
    </r>
    <r>
      <rPr>
        <sz val="11"/>
        <color theme="1"/>
        <rFont val="Calibri"/>
        <family val="2"/>
        <scheme val="minor"/>
      </rPr>
      <t xml:space="preserve"> (also in diesem Fall bei 6 Mitgliedern) gibt es 2 Tische.
Also </t>
    </r>
    <r>
      <rPr>
        <b/>
        <sz val="11"/>
        <color theme="1"/>
        <rFont val="Calibri"/>
        <family val="2"/>
        <scheme val="minor"/>
      </rPr>
      <t>WENN</t>
    </r>
    <r>
      <rPr>
        <sz val="11"/>
        <color theme="1"/>
        <rFont val="Calibri"/>
        <family val="2"/>
        <scheme val="minor"/>
      </rPr>
      <t xml:space="preserve"> bei "Mitglieder" eine 4 steht, </t>
    </r>
    <r>
      <rPr>
        <b/>
        <sz val="11"/>
        <color theme="1"/>
        <rFont val="Calibri"/>
        <family val="2"/>
        <scheme val="minor"/>
      </rPr>
      <t>DANN</t>
    </r>
    <r>
      <rPr>
        <sz val="11"/>
        <color theme="1"/>
        <rFont val="Calibri"/>
        <family val="2"/>
        <scheme val="minor"/>
      </rPr>
      <t xml:space="preserve"> steht bei "Tische" eine 1, </t>
    </r>
    <r>
      <rPr>
        <b/>
        <sz val="11"/>
        <color theme="1"/>
        <rFont val="Calibri"/>
        <family val="2"/>
        <scheme val="minor"/>
      </rPr>
      <t>SONST</t>
    </r>
    <r>
      <rPr>
        <sz val="11"/>
        <color theme="1"/>
        <rFont val="Calibri"/>
        <family val="2"/>
        <scheme val="minor"/>
      </rPr>
      <t xml:space="preserve"> eine 2.
In Excel-Sprache sieht das dann folgendermaßen aus:    </t>
    </r>
    <r>
      <rPr>
        <b/>
        <sz val="12"/>
        <color theme="1"/>
        <rFont val="Calibri"/>
        <family val="2"/>
        <scheme val="minor"/>
      </rPr>
      <t xml:space="preserve"> =WENN(B10=4;1;2)       </t>
    </r>
    <r>
      <rPr>
        <sz val="11"/>
        <color theme="1"/>
        <rFont val="Calibri"/>
        <family val="2"/>
        <scheme val="minor"/>
      </rPr>
      <t xml:space="preserve">WENN, DANN und SONST werden durch Semikolon (;) voneinander getrennt.
</t>
    </r>
    <r>
      <rPr>
        <b/>
        <sz val="11"/>
        <color rgb="FFFF0000"/>
        <rFont val="Calibri"/>
        <family val="2"/>
        <scheme val="minor"/>
      </rPr>
      <t>Trage die Formel in die Zelle C10 ein.</t>
    </r>
  </si>
  <si>
    <t>Im folgenden Beispiel soll vom Eintrittspreis 2 Euro abgezogen werden, wenn eine Kundenkarte vorhanden ist.</t>
  </si>
  <si>
    <t>Eintritt regulär:</t>
  </si>
  <si>
    <t>Ermäßigung b. Kundenkarte:</t>
  </si>
  <si>
    <t>Kunde</t>
  </si>
  <si>
    <t>Kundenkarte?</t>
  </si>
  <si>
    <t>Eintritt</t>
  </si>
  <si>
    <t>Müller</t>
  </si>
  <si>
    <t>Schmidt</t>
  </si>
  <si>
    <t>Frank</t>
  </si>
  <si>
    <t>Graf</t>
  </si>
  <si>
    <t>Meier</t>
  </si>
  <si>
    <t>nein</t>
  </si>
  <si>
    <t>ja</t>
  </si>
  <si>
    <t>Probiers mal!</t>
  </si>
  <si>
    <t>Du brauchst: WENN-Funktion, 
Zahlenformat</t>
  </si>
  <si>
    <r>
      <t xml:space="preserve">Die Formel muss also folgendermaßen aussehen:
</t>
    </r>
    <r>
      <rPr>
        <b/>
        <sz val="11"/>
        <color theme="1"/>
        <rFont val="Calibri"/>
        <family val="2"/>
        <scheme val="minor"/>
      </rPr>
      <t>WENN</t>
    </r>
    <r>
      <rPr>
        <sz val="11"/>
        <color theme="1"/>
        <rFont val="Calibri"/>
        <family val="2"/>
        <scheme val="minor"/>
      </rPr>
      <t xml:space="preserve"> in B13 "nein" steht, </t>
    </r>
    <r>
      <rPr>
        <b/>
        <sz val="11"/>
        <color theme="1"/>
        <rFont val="Calibri"/>
        <family val="2"/>
        <scheme val="minor"/>
      </rPr>
      <t>DANN</t>
    </r>
    <r>
      <rPr>
        <sz val="11"/>
        <color theme="1"/>
        <rFont val="Calibri"/>
        <family val="2"/>
        <scheme val="minor"/>
      </rPr>
      <t xml:space="preserve"> regulärer Eintritt (C8), 
</t>
    </r>
    <r>
      <rPr>
        <b/>
        <sz val="11"/>
        <color theme="1"/>
        <rFont val="Calibri"/>
        <family val="2"/>
        <scheme val="minor"/>
      </rPr>
      <t>SONST</t>
    </r>
    <r>
      <rPr>
        <sz val="11"/>
        <color theme="1"/>
        <rFont val="Calibri"/>
        <family val="2"/>
        <scheme val="minor"/>
      </rPr>
      <t xml:space="preserve"> Eintritt mit Rabatt (C8-C9).
Prüfe deine Formel, indem du das "nein" in B13 zu "ja" änderst.</t>
    </r>
  </si>
  <si>
    <t>Die Formel muss also folgendermaßen aussehen:
WENN in B13 "nein" steht, DANN regulärer Eintritt (C8), 
SONST Eintritt mit Rabatt (C8-C9).
Prüfe deine Formel, indem du das "nein" in B13 zu "ja" änderst.</t>
  </si>
  <si>
    <t>https://www.youtube.com/watch?v=iq2lMqyfzQY</t>
  </si>
  <si>
    <t>Und hier die gezeigte Aufgabe zum Ausprobieren:</t>
  </si>
  <si>
    <t>Preis pro Eintrittskarte</t>
  </si>
  <si>
    <t>Vorstellung am:</t>
  </si>
  <si>
    <t>Besucherzahl:</t>
  </si>
  <si>
    <t>Einnahmen:</t>
  </si>
  <si>
    <t>Jetzt wird es schon ein bisschen kniffliger…</t>
  </si>
  <si>
    <t>Du brauchst: WENN-Funktion, Ausfüllen,
Zahlenformat, absolute Zellbezüge</t>
  </si>
  <si>
    <r>
      <t xml:space="preserve">Die gleiche Aufgabe wie vorher, nur ein bisschen erweitert. </t>
    </r>
    <r>
      <rPr>
        <b/>
        <sz val="11"/>
        <color theme="1"/>
        <rFont val="Calibri"/>
        <family val="2"/>
        <scheme val="minor"/>
      </rPr>
      <t>Schaue in den "Du brauchst-Kasten"</t>
    </r>
    <r>
      <rPr>
        <sz val="11"/>
        <color theme="1"/>
        <rFont val="Calibri"/>
        <family val="2"/>
        <scheme val="minor"/>
      </rPr>
      <t>!</t>
    </r>
  </si>
  <si>
    <t>Gut, verschachteln wir ein paar Wenn-Funktionen.</t>
  </si>
  <si>
    <t>Warum? Nun, es kann ja sein, dass mehrere Bedingungen abgefragt werden müssen.</t>
  </si>
  <si>
    <t>Beispiel: Ticketverkauf. Je nach Kategorie (1, 2, 3) kostet das Ticket mehr oder weniger.</t>
  </si>
  <si>
    <t>Kategorie 1, 2 oder 3</t>
  </si>
  <si>
    <t>Preise:</t>
  </si>
  <si>
    <t>Kategorie 1</t>
  </si>
  <si>
    <t>Kategorie 3</t>
  </si>
  <si>
    <t>Kategorie 2</t>
  </si>
  <si>
    <t>Preis</t>
  </si>
  <si>
    <t>In Zelle B10 soll der passende Preis stehen, je nachdem, ob du in A10 eine 1, 2 oder 3 einträgst.</t>
  </si>
  <si>
    <t>Warum? Nun, es kann ja sein, dass es mehrere Möglichkeiten gibt.</t>
  </si>
  <si>
    <t>Du brauchst: WENN-Funktion, Ausfüllen</t>
  </si>
  <si>
    <t>MwSt.:</t>
  </si>
  <si>
    <t>Preis Netto</t>
  </si>
  <si>
    <t>Betrag MwSt.</t>
  </si>
  <si>
    <t>Preis Brutto</t>
  </si>
  <si>
    <t>Anzahl</t>
  </si>
  <si>
    <t>Jacke</t>
  </si>
  <si>
    <t>Hose</t>
  </si>
  <si>
    <t>Schuhe</t>
  </si>
  <si>
    <t>Hoodie</t>
  </si>
  <si>
    <t>Weste</t>
  </si>
  <si>
    <t>Enthaltene MwSt.:</t>
  </si>
  <si>
    <r>
      <t xml:space="preserve">Manchmal, nein eigentlich recht häufig, brauchen wir sogenannte </t>
    </r>
    <r>
      <rPr>
        <b/>
        <sz val="11"/>
        <color theme="1"/>
        <rFont val="Calibri"/>
        <family val="2"/>
        <scheme val="minor"/>
      </rPr>
      <t>absolute Bezüge</t>
    </r>
    <r>
      <rPr>
        <sz val="11"/>
        <color theme="1"/>
        <rFont val="Calibri"/>
        <family val="2"/>
        <scheme val="minor"/>
      </rPr>
      <t xml:space="preserve">. </t>
    </r>
  </si>
  <si>
    <t>Hier ein kurzes YouTube-Video zum Unterschied zwischen realtiven und aboluten Zellbezügen:</t>
  </si>
  <si>
    <t>Gesamt (Brutto)</t>
  </si>
  <si>
    <t>Du brauchst: Grundrechenarten,
absoluter Zellbezug, Ausfüllen,
Summe</t>
  </si>
  <si>
    <t>Du brauchst: Grundrechenarten,
absoluter Zellbezug, Ausfüllen,
Summe, MwSt. aus Brutto berechnen</t>
  </si>
  <si>
    <t>Neue Operatoren</t>
  </si>
  <si>
    <t>In Excel werden Rechenzeichen als "Operatoren" bezeichnet.</t>
  </si>
  <si>
    <t>Neben = + - * / kommen auch die hier oft vor:</t>
  </si>
  <si>
    <t>&lt; (kleiner als)   &gt; (größer als)</t>
  </si>
  <si>
    <t>&lt;= (kleiner oder gleich)   &gt;= (größer oder gleich)</t>
  </si>
  <si>
    <t>Name</t>
  </si>
  <si>
    <t>Alter</t>
  </si>
  <si>
    <t>Ok?</t>
  </si>
  <si>
    <t>Jonas</t>
  </si>
  <si>
    <t>Tamara</t>
  </si>
  <si>
    <t>Julia</t>
  </si>
  <si>
    <t>Tom</t>
  </si>
  <si>
    <t>Tina</t>
  </si>
  <si>
    <t>Svenja</t>
  </si>
  <si>
    <t>Sebbo</t>
  </si>
  <si>
    <t>Charly</t>
  </si>
  <si>
    <t>Der Film ist ab 18</t>
  </si>
  <si>
    <r>
      <t xml:space="preserve">Bei folgender Aufgabe brauchst du den Operator </t>
    </r>
    <r>
      <rPr>
        <b/>
        <sz val="11"/>
        <color rgb="FFFF0000"/>
        <rFont val="Calibri"/>
        <family val="2"/>
        <scheme val="minor"/>
      </rPr>
      <t>&gt;=</t>
    </r>
  </si>
  <si>
    <t>MwSt:</t>
  </si>
  <si>
    <t>Rabatt ab 100 €:</t>
  </si>
  <si>
    <t>Daraus MwSt.:</t>
  </si>
  <si>
    <t>Rabatt:</t>
  </si>
  <si>
    <t>Zu bezahlen:</t>
  </si>
  <si>
    <t>So, ab jetzt muss man wirklich mal ein bisschen nachdenken.</t>
  </si>
  <si>
    <t>Du brauchst: Grundrechenarten,
Zahlenformat, absoluten Zellbezug,
Wenn, Summe, MwSt. errechnen</t>
  </si>
  <si>
    <t>Diagramme nutzen</t>
  </si>
  <si>
    <r>
      <t xml:space="preserve">Diagramme sind eine richtig gute Möglichkeit, Zahlen </t>
    </r>
    <r>
      <rPr>
        <b/>
        <sz val="11"/>
        <color theme="1"/>
        <rFont val="Calibri"/>
        <family val="2"/>
        <scheme val="minor"/>
      </rPr>
      <t>übersichtlich</t>
    </r>
    <r>
      <rPr>
        <sz val="11"/>
        <color theme="1"/>
        <rFont val="Calibri"/>
        <family val="2"/>
        <scheme val="minor"/>
      </rPr>
      <t xml:space="preserve"> und </t>
    </r>
    <r>
      <rPr>
        <b/>
        <sz val="11"/>
        <color theme="1"/>
        <rFont val="Calibri"/>
        <family val="2"/>
        <scheme val="minor"/>
      </rPr>
      <t>vergleichbar</t>
    </r>
    <r>
      <rPr>
        <sz val="11"/>
        <color theme="1"/>
        <rFont val="Calibri"/>
        <family val="2"/>
        <scheme val="minor"/>
      </rPr>
      <t xml:space="preserve"> darzustellen.</t>
    </r>
  </si>
  <si>
    <t>Preis Handy 1</t>
  </si>
  <si>
    <t>Preis Handy 2</t>
  </si>
  <si>
    <t>Preis Handy 3</t>
  </si>
  <si>
    <t>Preis Handy 4</t>
  </si>
  <si>
    <t>Preis Handy 5</t>
  </si>
  <si>
    <t>Beispiel:</t>
  </si>
  <si>
    <t>Wie?</t>
  </si>
  <si>
    <r>
      <t xml:space="preserve">Ganz einfach: Alles markieren, was ins Diagramm aufgenommen werden soll, </t>
    </r>
    <r>
      <rPr>
        <b/>
        <i/>
        <sz val="11"/>
        <color theme="1"/>
        <rFont val="Calibri"/>
        <family val="2"/>
        <scheme val="minor"/>
      </rPr>
      <t>Einfügen -&gt; Diagramme</t>
    </r>
    <r>
      <rPr>
        <sz val="11"/>
        <color theme="1"/>
        <rFont val="Calibri"/>
        <family val="2"/>
        <scheme val="minor"/>
      </rPr>
      <t xml:space="preserve"> und dann ein</t>
    </r>
  </si>
  <si>
    <t>passendes Diagramm aussuchen.</t>
  </si>
  <si>
    <t>Achtung: Wenn es mal nicht klappt mit dem Diagramm, liegt es oft daran, dass dort, wo NUR Zahlen</t>
  </si>
  <si>
    <r>
      <t xml:space="preserve">stehen sollten, irgendwelche anderen Sachen mit drin stehen! </t>
    </r>
    <r>
      <rPr>
        <b/>
        <sz val="11"/>
        <rFont val="Calibri"/>
        <family val="2"/>
        <scheme val="minor"/>
      </rPr>
      <t xml:space="preserve">Achte also darauf, dass in der Tabelle (außer den </t>
    </r>
  </si>
  <si>
    <t>Negativ-Beispiel:</t>
  </si>
  <si>
    <t>Gewicht</t>
  </si>
  <si>
    <t>Bildschirmdiagonale</t>
  </si>
  <si>
    <t>Breite</t>
  </si>
  <si>
    <t>Höhe</t>
  </si>
  <si>
    <t>Modell</t>
  </si>
  <si>
    <t>Speicher</t>
  </si>
  <si>
    <t>Galaxy A51</t>
  </si>
  <si>
    <t>6,5''</t>
  </si>
  <si>
    <t>128 GB</t>
  </si>
  <si>
    <t>172.00 Gramm</t>
  </si>
  <si>
    <t>7.35cm</t>
  </si>
  <si>
    <t>15.84 cm</t>
  </si>
  <si>
    <t>iPhone 11</t>
  </si>
  <si>
    <t>194 g</t>
  </si>
  <si>
    <t>150,9cm</t>
  </si>
  <si>
    <t>755,59 Euro</t>
  </si>
  <si>
    <t>Galaxy A20e</t>
  </si>
  <si>
    <t>5.8 Zoll</t>
  </si>
  <si>
    <t>32GB</t>
  </si>
  <si>
    <t>141 Gramm</t>
  </si>
  <si>
    <t>69,7mm</t>
  </si>
  <si>
    <r>
      <t xml:space="preserve">Spalten- und Zeilenüberschriften) immer </t>
    </r>
    <r>
      <rPr>
        <b/>
        <sz val="11"/>
        <color rgb="FFFF0000"/>
        <rFont val="Calibri"/>
        <family val="2"/>
        <scheme val="minor"/>
      </rPr>
      <t>nur Zahlen</t>
    </r>
    <r>
      <rPr>
        <b/>
        <sz val="11"/>
        <color theme="1"/>
        <rFont val="Calibri"/>
        <family val="2"/>
        <scheme val="minor"/>
      </rPr>
      <t xml:space="preserve"> stehen!</t>
    </r>
  </si>
  <si>
    <r>
      <t>Spalten- und Zeilenüberschriften) immer</t>
    </r>
    <r>
      <rPr>
        <b/>
        <sz val="11"/>
        <color rgb="FFFF0000"/>
        <rFont val="Calibri"/>
        <family val="2"/>
        <scheme val="minor"/>
      </rPr>
      <t xml:space="preserve"> nur Zahlen</t>
    </r>
    <r>
      <rPr>
        <b/>
        <sz val="11"/>
        <color theme="1"/>
        <rFont val="Calibri"/>
        <family val="2"/>
        <scheme val="minor"/>
      </rPr>
      <t xml:space="preserve"> stehen!</t>
    </r>
  </si>
  <si>
    <t>Versuche, das Chaos auf der nächsten Seite
in Ordnung zu bringen und erstelle ein 
übersichtliches Diagramm mit sämtlichen Daten!</t>
  </si>
  <si>
    <t>Versuch</t>
  </si>
  <si>
    <t>Gewicht in Gramm</t>
  </si>
  <si>
    <t>Bildschirmdiagonale in Zoll</t>
  </si>
  <si>
    <t>Breite in cm</t>
  </si>
  <si>
    <t>Höhe in cm</t>
  </si>
  <si>
    <t>Speicher (GB)</t>
  </si>
  <si>
    <t>Preis in Euro</t>
  </si>
  <si>
    <t>So, zum Schluss noch ein paar Übungen zum S-Verweis</t>
  </si>
  <si>
    <t>Wenn du nicht mehr weißt, wie dieser S-Verweis funktioniert, schau einfach mal auf YouTube. ;-)</t>
  </si>
  <si>
    <t>Produktnummer</t>
  </si>
  <si>
    <t>Produkt</t>
  </si>
  <si>
    <t>Stuhl</t>
  </si>
  <si>
    <t>Tisch</t>
  </si>
  <si>
    <t>Lampe</t>
  </si>
  <si>
    <t>Teppich</t>
  </si>
  <si>
    <t>S-Verweis</t>
  </si>
  <si>
    <r>
      <t>S-Verweis</t>
    </r>
    <r>
      <rPr>
        <b/>
        <sz val="11"/>
        <color theme="1"/>
        <rFont val="Calibri"/>
        <family val="2"/>
        <scheme val="minor"/>
      </rPr>
      <t xml:space="preserve"> mit Dropdown</t>
    </r>
  </si>
  <si>
    <r>
      <t xml:space="preserve">Eine </t>
    </r>
    <r>
      <rPr>
        <b/>
        <sz val="11"/>
        <color theme="4"/>
        <rFont val="Calibri"/>
        <family val="2"/>
        <scheme val="minor"/>
      </rPr>
      <t>Dropdownliste</t>
    </r>
    <r>
      <rPr>
        <sz val="11"/>
        <color theme="1"/>
        <rFont val="Calibri"/>
        <family val="2"/>
        <scheme val="minor"/>
      </rPr>
      <t xml:space="preserve"> kannst du über </t>
    </r>
    <r>
      <rPr>
        <b/>
        <sz val="11"/>
        <color theme="1"/>
        <rFont val="Calibri"/>
        <family val="2"/>
        <scheme val="minor"/>
      </rPr>
      <t xml:space="preserve">Daten -&gt; Datenüberprüfung </t>
    </r>
    <r>
      <rPr>
        <sz val="11"/>
        <color theme="1"/>
        <rFont val="Calibri"/>
        <family val="2"/>
        <scheme val="minor"/>
      </rPr>
      <t>(im Abschnitt "Datentools") erstellen.</t>
    </r>
  </si>
  <si>
    <r>
      <rPr>
        <sz val="11"/>
        <color theme="1"/>
        <rFont val="Calibri"/>
        <family val="2"/>
        <scheme val="minor"/>
      </rPr>
      <t xml:space="preserve">S-Verweis mit Dropdown </t>
    </r>
    <r>
      <rPr>
        <b/>
        <sz val="11"/>
        <color theme="1"/>
        <rFont val="Calibri"/>
        <family val="2"/>
        <scheme val="minor"/>
      </rPr>
      <t>und Preis</t>
    </r>
  </si>
  <si>
    <r>
      <t xml:space="preserve">S-Verweis mit Dropdown und Preis </t>
    </r>
    <r>
      <rPr>
        <b/>
        <sz val="11"/>
        <color theme="1"/>
        <rFont val="Calibri"/>
        <family val="2"/>
        <scheme val="minor"/>
      </rPr>
      <t>und Summe</t>
    </r>
  </si>
  <si>
    <t>Spoiler: Hier brauchst du wieder 
den absoluten Zellbezug.</t>
  </si>
  <si>
    <t>Menge</t>
  </si>
  <si>
    <t>Gesamt</t>
  </si>
  <si>
    <r>
      <t xml:space="preserve">S-Verweis mit Dropdown und Preis und Summe </t>
    </r>
    <r>
      <rPr>
        <b/>
        <sz val="11"/>
        <color theme="1"/>
        <rFont val="Calibri"/>
        <family val="2"/>
        <scheme val="minor"/>
      </rPr>
      <t>und Drehfeld</t>
    </r>
  </si>
  <si>
    <t>Menge (Drehfeld)</t>
  </si>
  <si>
    <r>
      <t xml:space="preserve">S-Verweis mit Dropdown und Preis und Summe und Drehfeld </t>
    </r>
    <r>
      <rPr>
        <b/>
        <sz val="11"/>
        <color theme="1"/>
        <rFont val="Calibri"/>
        <family val="2"/>
        <scheme val="minor"/>
      </rPr>
      <t>und Rabatt</t>
    </r>
  </si>
  <si>
    <t>Ab einem Einkaufswert von 250,- € gibt es 8% Rabatt.</t>
  </si>
  <si>
    <t>Betrag Rabatt:</t>
  </si>
  <si>
    <t>Einzelpreis netto</t>
  </si>
  <si>
    <t>Einzelpreis brutto</t>
  </si>
  <si>
    <r>
      <t xml:space="preserve">S-Verweis mit Dropdown und Preis und Summe und Drehfeld und Rabatt </t>
    </r>
    <r>
      <rPr>
        <b/>
        <sz val="11"/>
        <color theme="1"/>
        <rFont val="Calibri"/>
        <family val="2"/>
        <scheme val="minor"/>
      </rPr>
      <t>und MwSt.</t>
    </r>
  </si>
  <si>
    <t>Ab einem Einkaufswert von 250,- € 
gibt es 8% Rabatt.</t>
  </si>
  <si>
    <t>Juhu, geschafft!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</si>
</sst>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
  </numFmts>
  <fonts count="30" x14ac:knownFonts="1">
    <font>
      <sz val="11"/>
      <color theme="1"/>
      <name val="Calibri"/>
      <family val="2"/>
      <scheme val="minor"/>
    </font>
    <font>
      <sz val="11"/>
      <color rgb="FFFF0000"/>
      <name val="Calibri"/>
      <family val="2"/>
      <scheme val="minor"/>
    </font>
    <font>
      <b/>
      <sz val="11"/>
      <color theme="1"/>
      <name val="Calibri"/>
      <family val="2"/>
      <scheme val="minor"/>
    </font>
    <font>
      <sz val="14"/>
      <color theme="1"/>
      <name val="Calibri"/>
      <family val="2"/>
      <scheme val="minor"/>
    </font>
    <font>
      <i/>
      <sz val="14"/>
      <color theme="1"/>
      <name val="Calibri"/>
      <family val="2"/>
      <scheme val="minor"/>
    </font>
    <font>
      <b/>
      <sz val="11"/>
      <color rgb="FFFF0000"/>
      <name val="Calibri"/>
      <family val="2"/>
      <scheme val="minor"/>
    </font>
    <font>
      <sz val="11"/>
      <color rgb="FF000000"/>
      <name val="Calibri"/>
      <family val="2"/>
      <scheme val="minor"/>
    </font>
    <font>
      <b/>
      <sz val="11"/>
      <name val="Calibri"/>
      <family val="2"/>
      <scheme val="minor"/>
    </font>
    <font>
      <sz val="11"/>
      <name val="Calibri"/>
      <family val="2"/>
      <scheme val="minor"/>
    </font>
    <font>
      <b/>
      <sz val="14"/>
      <color rgb="FFFF0000"/>
      <name val="Calibri"/>
      <family val="2"/>
      <scheme val="minor"/>
    </font>
    <font>
      <b/>
      <sz val="16"/>
      <color theme="1"/>
      <name val="Calibri"/>
      <family val="2"/>
      <scheme val="minor"/>
    </font>
    <font>
      <b/>
      <sz val="14"/>
      <color theme="4"/>
      <name val="Calibri"/>
      <family val="2"/>
      <scheme val="minor"/>
    </font>
    <font>
      <i/>
      <sz val="11"/>
      <color theme="1"/>
      <name val="Calibri"/>
      <family val="2"/>
      <scheme val="minor"/>
    </font>
    <font>
      <b/>
      <i/>
      <sz val="11"/>
      <color theme="1"/>
      <name val="Calibri"/>
      <family val="2"/>
      <scheme val="minor"/>
    </font>
    <font>
      <sz val="11"/>
      <color theme="9"/>
      <name val="Calibri"/>
      <family val="2"/>
      <scheme val="minor"/>
    </font>
    <font>
      <b/>
      <sz val="14"/>
      <color theme="9"/>
      <name val="Calibri"/>
      <family val="2"/>
      <scheme val="minor"/>
    </font>
    <font>
      <b/>
      <sz val="14"/>
      <color theme="5"/>
      <name val="Calibri"/>
      <family val="2"/>
      <scheme val="minor"/>
    </font>
    <font>
      <sz val="8"/>
      <name val="Calibri"/>
      <family val="2"/>
      <scheme val="minor"/>
    </font>
    <font>
      <sz val="11"/>
      <color theme="9" tint="-0.249977111117893"/>
      <name val="Calibri"/>
      <family val="2"/>
      <scheme val="minor"/>
    </font>
    <font>
      <i/>
      <sz val="11"/>
      <color rgb="FFFF0000"/>
      <name val="Calibri"/>
      <family val="2"/>
      <scheme val="minor"/>
    </font>
    <font>
      <b/>
      <sz val="12"/>
      <color theme="1"/>
      <name val="Calibri"/>
      <family val="2"/>
      <scheme val="minor"/>
    </font>
    <font>
      <u/>
      <sz val="11"/>
      <color theme="10"/>
      <name val="Calibri"/>
      <family val="2"/>
      <scheme val="minor"/>
    </font>
    <font>
      <b/>
      <u/>
      <sz val="16"/>
      <color theme="10"/>
      <name val="Calibri"/>
      <family val="2"/>
      <scheme val="minor"/>
    </font>
    <font>
      <b/>
      <sz val="9"/>
      <color indexed="81"/>
      <name val="Segoe UI"/>
      <family val="2"/>
    </font>
    <font>
      <b/>
      <sz val="11"/>
      <color theme="0"/>
      <name val="Calibri"/>
      <family val="2"/>
      <scheme val="minor"/>
    </font>
    <font>
      <sz val="12"/>
      <color theme="1"/>
      <name val="Calibri"/>
      <family val="2"/>
      <scheme val="minor"/>
    </font>
    <font>
      <b/>
      <sz val="14"/>
      <color theme="1"/>
      <name val="Calibri"/>
      <family val="2"/>
      <scheme val="minor"/>
    </font>
    <font>
      <b/>
      <sz val="11"/>
      <color theme="4"/>
      <name val="Calibri"/>
      <family val="2"/>
      <scheme val="minor"/>
    </font>
    <font>
      <b/>
      <sz val="12"/>
      <color rgb="FFFF0000"/>
      <name val="Calibri"/>
      <family val="2"/>
      <scheme val="minor"/>
    </font>
    <font>
      <b/>
      <sz val="48"/>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5"/>
        <bgColor indexed="64"/>
      </patternFill>
    </fill>
    <fill>
      <patternFill patternType="solid">
        <fgColor theme="9"/>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FF0000"/>
        <bgColor indexed="64"/>
      </patternFill>
    </fill>
    <fill>
      <patternFill patternType="solid">
        <fgColor theme="8" tint="0.59999389629810485"/>
        <bgColor indexed="64"/>
      </patternFill>
    </fill>
    <fill>
      <patternFill patternType="solid">
        <fgColor rgb="FF00B05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indexed="64"/>
      </right>
      <top style="medium">
        <color indexed="64"/>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FF0000"/>
      </left>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21" fillId="0" borderId="0" applyNumberFormat="0" applyFill="0" applyBorder="0" applyAlignment="0" applyProtection="0"/>
  </cellStyleXfs>
  <cellXfs count="423">
    <xf numFmtId="0" fontId="0" fillId="0" borderId="0" xfId="0"/>
    <xf numFmtId="0" fontId="3" fillId="0" borderId="0" xfId="0" applyFont="1"/>
    <xf numFmtId="0" fontId="3" fillId="0" borderId="0" xfId="0" quotePrefix="1" applyFont="1"/>
    <xf numFmtId="0" fontId="2" fillId="0" borderId="0" xfId="0" applyFont="1"/>
    <xf numFmtId="0" fontId="2" fillId="0" borderId="0" xfId="0" applyFont="1"/>
    <xf numFmtId="0" fontId="2" fillId="0" borderId="3" xfId="0" applyFont="1" applyBorder="1"/>
    <xf numFmtId="0" fontId="2" fillId="0" borderId="7" xfId="0" applyFont="1" applyBorder="1"/>
    <xf numFmtId="0" fontId="2" fillId="0" borderId="8" xfId="0" applyFont="1" applyBorder="1"/>
    <xf numFmtId="0" fontId="2" fillId="0" borderId="1" xfId="0" applyFont="1" applyBorder="1"/>
    <xf numFmtId="0" fontId="2" fillId="0" borderId="0" xfId="0" applyFont="1" applyAlignment="1"/>
    <xf numFmtId="0" fontId="2" fillId="0" borderId="0" xfId="0" applyFont="1" applyAlignment="1"/>
    <xf numFmtId="0" fontId="0" fillId="0" borderId="2" xfId="0" applyBorder="1"/>
    <xf numFmtId="0" fontId="0" fillId="0" borderId="9" xfId="0" applyBorder="1"/>
    <xf numFmtId="0" fontId="0" fillId="0" borderId="4" xfId="0" applyBorder="1"/>
    <xf numFmtId="0" fontId="0" fillId="0" borderId="11" xfId="0" applyBorder="1"/>
    <xf numFmtId="0" fontId="0" fillId="0" borderId="0"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0" xfId="0" applyFont="1"/>
    <xf numFmtId="0" fontId="0" fillId="0" borderId="0" xfId="0" quotePrefix="1" applyFont="1"/>
    <xf numFmtId="0" fontId="0" fillId="0" borderId="0" xfId="0" applyFont="1" applyBorder="1"/>
    <xf numFmtId="0" fontId="0" fillId="0" borderId="0" xfId="0" quotePrefix="1" applyFont="1" applyAlignment="1">
      <alignment horizontal="right"/>
    </xf>
    <xf numFmtId="0" fontId="0" fillId="2" borderId="1" xfId="0" applyFont="1" applyFill="1" applyBorder="1"/>
    <xf numFmtId="0" fontId="0" fillId="0" borderId="0" xfId="0" quotePrefix="1" applyFont="1" applyBorder="1"/>
    <xf numFmtId="0" fontId="8" fillId="0" borderId="0" xfId="0" applyFont="1"/>
    <xf numFmtId="0" fontId="0" fillId="0" borderId="6" xfId="0" applyBorder="1"/>
    <xf numFmtId="0" fontId="0" fillId="0" borderId="1" xfId="0" applyBorder="1"/>
    <xf numFmtId="0" fontId="0" fillId="0" borderId="7" xfId="0" applyBorder="1"/>
    <xf numFmtId="0" fontId="2" fillId="0" borderId="15" xfId="0" applyFont="1" applyBorder="1" applyAlignment="1">
      <alignment wrapText="1"/>
    </xf>
    <xf numFmtId="0" fontId="2" fillId="0" borderId="12" xfId="0" applyFont="1" applyBorder="1" applyAlignment="1">
      <alignment wrapText="1"/>
    </xf>
    <xf numFmtId="0" fontId="2" fillId="0" borderId="5" xfId="0" applyFont="1" applyBorder="1" applyAlignment="1">
      <alignment wrapText="1"/>
    </xf>
    <xf numFmtId="0" fontId="2" fillId="0" borderId="16" xfId="0" applyFont="1" applyBorder="1" applyAlignment="1">
      <alignment wrapText="1"/>
    </xf>
    <xf numFmtId="0" fontId="2" fillId="0" borderId="17" xfId="0" applyFont="1" applyBorder="1" applyAlignment="1">
      <alignment wrapText="1"/>
    </xf>
    <xf numFmtId="0" fontId="2" fillId="0" borderId="18" xfId="0" applyFont="1" applyBorder="1" applyAlignment="1">
      <alignment wrapText="1"/>
    </xf>
    <xf numFmtId="0" fontId="0" fillId="0" borderId="0" xfId="0" applyAlignment="1">
      <alignment horizontal="center" vertical="center"/>
    </xf>
    <xf numFmtId="0" fontId="0" fillId="0" borderId="0" xfId="0" applyAlignment="1"/>
    <xf numFmtId="0" fontId="0" fillId="2" borderId="0" xfId="0" applyFill="1"/>
    <xf numFmtId="0" fontId="2" fillId="0" borderId="2" xfId="0" applyFont="1" applyBorder="1" applyAlignment="1">
      <alignment vertical="center"/>
    </xf>
    <xf numFmtId="0" fontId="2" fillId="0" borderId="3" xfId="0" applyFont="1" applyBorder="1" applyAlignment="1">
      <alignment vertical="center"/>
    </xf>
    <xf numFmtId="0" fontId="2" fillId="0" borderId="11" xfId="0" applyFont="1" applyBorder="1"/>
    <xf numFmtId="0" fontId="0" fillId="0" borderId="9" xfId="0" applyFont="1" applyBorder="1"/>
    <xf numFmtId="0" fontId="0" fillId="0" borderId="10" xfId="0" applyFont="1" applyBorder="1"/>
    <xf numFmtId="0" fontId="0" fillId="0" borderId="5" xfId="0" applyFont="1" applyBorder="1"/>
    <xf numFmtId="0" fontId="0" fillId="0" borderId="22" xfId="0" applyBorder="1"/>
    <xf numFmtId="0" fontId="0" fillId="0" borderId="23" xfId="0" applyBorder="1"/>
    <xf numFmtId="0" fontId="0" fillId="0" borderId="24" xfId="0" applyBorder="1"/>
    <xf numFmtId="0" fontId="0" fillId="0" borderId="25" xfId="0" applyBorder="1"/>
    <xf numFmtId="0" fontId="2" fillId="0" borderId="25" xfId="0" applyFont="1" applyBorder="1" applyAlignment="1"/>
    <xf numFmtId="0" fontId="0" fillId="0" borderId="26" xfId="0" applyBorder="1"/>
    <xf numFmtId="0" fontId="0" fillId="0" borderId="19" xfId="0" applyBorder="1"/>
    <xf numFmtId="0" fontId="0" fillId="0" borderId="20" xfId="0" applyBorder="1"/>
    <xf numFmtId="0" fontId="0" fillId="0" borderId="21" xfId="0" applyBorder="1"/>
    <xf numFmtId="0" fontId="0" fillId="4" borderId="6" xfId="0" applyFill="1" applyBorder="1"/>
    <xf numFmtId="0" fontId="0" fillId="3" borderId="1" xfId="0" applyFill="1" applyBorder="1"/>
    <xf numFmtId="0" fontId="0" fillId="0" borderId="2" xfId="0" applyBorder="1" applyProtection="1">
      <protection locked="0"/>
    </xf>
    <xf numFmtId="0" fontId="0" fillId="0" borderId="13" xfId="0" applyBorder="1" applyProtection="1">
      <protection locked="0"/>
    </xf>
    <xf numFmtId="0" fontId="0" fillId="0" borderId="11" xfId="0" applyBorder="1" applyProtection="1">
      <protection locked="0"/>
    </xf>
    <xf numFmtId="0" fontId="0" fillId="0" borderId="9" xfId="0" applyBorder="1" applyProtection="1">
      <protection locked="0"/>
    </xf>
    <xf numFmtId="0" fontId="0" fillId="0" borderId="14" xfId="0" applyBorder="1" applyProtection="1">
      <protection locked="0"/>
    </xf>
    <xf numFmtId="0" fontId="0" fillId="0" borderId="0" xfId="0" applyBorder="1" applyProtection="1">
      <protection locked="0"/>
    </xf>
    <xf numFmtId="0" fontId="0" fillId="0" borderId="4" xfId="0" applyBorder="1" applyProtection="1">
      <protection locked="0"/>
    </xf>
    <xf numFmtId="0" fontId="0" fillId="0" borderId="15" xfId="0" applyBorder="1" applyProtection="1">
      <protection locked="0"/>
    </xf>
    <xf numFmtId="0" fontId="0" fillId="0" borderId="12" xfId="0" applyBorder="1" applyProtection="1">
      <protection locked="0"/>
    </xf>
    <xf numFmtId="0" fontId="2" fillId="2" borderId="0" xfId="0" applyFont="1" applyFill="1"/>
    <xf numFmtId="0" fontId="2" fillId="2" borderId="0" xfId="0" applyFont="1" applyFill="1"/>
    <xf numFmtId="0" fontId="0" fillId="5" borderId="1" xfId="0" quotePrefix="1" applyFont="1" applyFill="1" applyBorder="1"/>
    <xf numFmtId="0" fontId="0" fillId="0" borderId="0" xfId="0" applyFill="1" applyAlignment="1"/>
    <xf numFmtId="0" fontId="0" fillId="6" borderId="28" xfId="0" applyFill="1" applyBorder="1"/>
    <xf numFmtId="0" fontId="2" fillId="0" borderId="27" xfId="0" applyFont="1" applyFill="1" applyBorder="1"/>
    <xf numFmtId="0" fontId="2" fillId="0" borderId="2" xfId="0" applyFont="1" applyBorder="1"/>
    <xf numFmtId="0" fontId="2" fillId="0" borderId="11" xfId="0" applyFont="1" applyBorder="1"/>
    <xf numFmtId="0" fontId="2" fillId="0" borderId="3" xfId="0" applyFont="1" applyBorder="1"/>
    <xf numFmtId="0" fontId="2" fillId="0" borderId="1" xfId="0" applyFont="1" applyBorder="1" applyAlignment="1">
      <alignment vertical="center"/>
    </xf>
    <xf numFmtId="0" fontId="2" fillId="0" borderId="0" xfId="0" applyFont="1" applyFill="1" applyAlignment="1"/>
    <xf numFmtId="0" fontId="2" fillId="0" borderId="6" xfId="0" applyFont="1" applyBorder="1"/>
    <xf numFmtId="0" fontId="0" fillId="0" borderId="3" xfId="0" applyBorder="1"/>
    <xf numFmtId="0" fontId="0" fillId="0" borderId="10" xfId="0" applyBorder="1"/>
    <xf numFmtId="0" fontId="0" fillId="0" borderId="5" xfId="0" applyBorder="1"/>
    <xf numFmtId="0" fontId="2" fillId="0" borderId="6" xfId="0" applyFont="1" applyBorder="1" applyAlignment="1">
      <alignment horizontal="right"/>
    </xf>
    <xf numFmtId="0" fontId="0" fillId="0" borderId="0" xfId="0"/>
    <xf numFmtId="164" fontId="0" fillId="0" borderId="11" xfId="0" applyNumberFormat="1" applyBorder="1"/>
    <xf numFmtId="164" fontId="0" fillId="0" borderId="0" xfId="0" applyNumberFormat="1" applyBorder="1"/>
    <xf numFmtId="164" fontId="0" fillId="0" borderId="12" xfId="0" applyNumberFormat="1" applyBorder="1"/>
    <xf numFmtId="164" fontId="0" fillId="0" borderId="1" xfId="0" applyNumberFormat="1" applyBorder="1"/>
    <xf numFmtId="164" fontId="0" fillId="0" borderId="3" xfId="0" applyNumberFormat="1" applyBorder="1"/>
    <xf numFmtId="164" fontId="0" fillId="0" borderId="10" xfId="0" applyNumberFormat="1" applyBorder="1"/>
    <xf numFmtId="164" fontId="0" fillId="0" borderId="5" xfId="0" applyNumberFormat="1" applyBorder="1"/>
    <xf numFmtId="0" fontId="0" fillId="0" borderId="0" xfId="0" applyAlignment="1">
      <alignment vertical="center"/>
    </xf>
    <xf numFmtId="0" fontId="0" fillId="0" borderId="10" xfId="0" applyFont="1" applyBorder="1" applyProtection="1">
      <protection locked="0"/>
    </xf>
    <xf numFmtId="0" fontId="0" fillId="0" borderId="5" xfId="0" applyFont="1" applyBorder="1" applyProtection="1">
      <protection locked="0"/>
    </xf>
    <xf numFmtId="0" fontId="0" fillId="0" borderId="5" xfId="0" applyBorder="1" applyProtection="1">
      <protection locked="0"/>
    </xf>
    <xf numFmtId="0" fontId="0" fillId="0" borderId="3" xfId="0" applyBorder="1" applyProtection="1">
      <protection locked="0"/>
    </xf>
    <xf numFmtId="0" fontId="0" fillId="0" borderId="10" xfId="0" applyBorder="1" applyProtection="1">
      <protection locked="0"/>
    </xf>
    <xf numFmtId="0" fontId="0" fillId="0" borderId="1" xfId="0" applyBorder="1" applyProtection="1">
      <protection locked="0"/>
    </xf>
    <xf numFmtId="0" fontId="0" fillId="6" borderId="28" xfId="0" applyFill="1"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0" xfId="0" applyFont="1"/>
    <xf numFmtId="0" fontId="2" fillId="0" borderId="2" xfId="0" applyFont="1" applyBorder="1"/>
    <xf numFmtId="0" fontId="2" fillId="0" borderId="11" xfId="0" applyFont="1" applyBorder="1"/>
    <xf numFmtId="0" fontId="2" fillId="0" borderId="3" xfId="0" applyFont="1" applyBorder="1"/>
    <xf numFmtId="0" fontId="0" fillId="0" borderId="9" xfId="0" applyFont="1" applyBorder="1"/>
    <xf numFmtId="0" fontId="0" fillId="0" borderId="0" xfId="0" applyFont="1" applyBorder="1"/>
    <xf numFmtId="0" fontId="0" fillId="0" borderId="4" xfId="0" applyFont="1" applyBorder="1"/>
    <xf numFmtId="0" fontId="0" fillId="0" borderId="12" xfId="0" applyFont="1" applyBorder="1"/>
    <xf numFmtId="0" fontId="0" fillId="0" borderId="0" xfId="0" applyAlignment="1">
      <alignment vertical="center" wrapText="1"/>
    </xf>
    <xf numFmtId="0" fontId="2" fillId="2" borderId="0" xfId="0" applyFont="1" applyFill="1"/>
    <xf numFmtId="0" fontId="0" fillId="0" borderId="0" xfId="0"/>
    <xf numFmtId="0" fontId="0" fillId="0" borderId="0" xfId="0" applyFill="1" applyAlignment="1">
      <alignment vertical="center"/>
    </xf>
    <xf numFmtId="0" fontId="0" fillId="0" borderId="4" xfId="0" applyBorder="1"/>
    <xf numFmtId="0" fontId="0" fillId="0" borderId="9" xfId="0" applyFill="1" applyBorder="1" applyAlignment="1"/>
    <xf numFmtId="0" fontId="0" fillId="0" borderId="0" xfId="0" applyFill="1" applyBorder="1" applyAlignment="1">
      <alignment vertical="center"/>
    </xf>
    <xf numFmtId="0" fontId="0" fillId="0" borderId="4" xfId="0" applyFill="1" applyBorder="1" applyAlignment="1"/>
    <xf numFmtId="0" fontId="0" fillId="0" borderId="12" xfId="0" applyFill="1" applyBorder="1" applyAlignment="1">
      <alignment vertical="center"/>
    </xf>
    <xf numFmtId="164" fontId="0" fillId="0" borderId="10" xfId="0" applyNumberFormat="1" applyBorder="1" applyProtection="1"/>
    <xf numFmtId="164" fontId="0" fillId="0" borderId="10" xfId="0" applyNumberFormat="1" applyFill="1" applyBorder="1" applyAlignment="1" applyProtection="1">
      <alignment vertical="center"/>
    </xf>
    <xf numFmtId="164" fontId="0" fillId="0" borderId="5" xfId="0" applyNumberFormat="1" applyFill="1" applyBorder="1" applyAlignment="1" applyProtection="1">
      <alignment vertical="center"/>
    </xf>
    <xf numFmtId="0" fontId="0" fillId="0" borderId="12" xfId="0" applyBorder="1" applyAlignment="1">
      <alignment vertical="center"/>
    </xf>
    <xf numFmtId="164" fontId="0" fillId="0" borderId="5" xfId="0" applyNumberFormat="1" applyBorder="1" applyProtection="1">
      <protection locked="0"/>
    </xf>
    <xf numFmtId="164" fontId="0" fillId="0" borderId="5" xfId="0" applyNumberFormat="1" applyBorder="1" applyProtection="1"/>
    <xf numFmtId="14" fontId="0" fillId="0" borderId="0" xfId="0" applyNumberFormat="1"/>
    <xf numFmtId="14" fontId="0" fillId="0" borderId="2" xfId="0" applyNumberFormat="1" applyBorder="1"/>
    <xf numFmtId="14" fontId="0" fillId="0" borderId="9" xfId="0" applyNumberFormat="1" applyBorder="1"/>
    <xf numFmtId="14" fontId="0" fillId="0" borderId="4" xfId="0" applyNumberFormat="1" applyBorder="1"/>
    <xf numFmtId="164" fontId="0" fillId="0" borderId="3" xfId="0" applyNumberFormat="1" applyBorder="1" applyProtection="1">
      <protection locked="0"/>
    </xf>
    <xf numFmtId="164" fontId="0" fillId="0" borderId="10" xfId="0" applyNumberFormat="1" applyBorder="1" applyProtection="1">
      <protection locked="0"/>
    </xf>
    <xf numFmtId="164" fontId="0" fillId="0" borderId="10" xfId="0" applyNumberFormat="1" applyFill="1" applyBorder="1" applyAlignment="1" applyProtection="1">
      <alignment vertical="center"/>
      <protection locked="0"/>
    </xf>
    <xf numFmtId="164" fontId="0" fillId="0" borderId="5" xfId="0" applyNumberFormat="1" applyFill="1" applyBorder="1" applyAlignment="1" applyProtection="1">
      <alignment vertical="center"/>
      <protection locked="0"/>
    </xf>
    <xf numFmtId="0" fontId="2" fillId="2" borderId="0" xfId="0" applyFont="1" applyFill="1"/>
    <xf numFmtId="0" fontId="0" fillId="0" borderId="0" xfId="0"/>
    <xf numFmtId="0" fontId="0" fillId="0" borderId="4" xfId="0" applyBorder="1"/>
    <xf numFmtId="0" fontId="0" fillId="0" borderId="12" xfId="0" applyBorder="1"/>
    <xf numFmtId="164" fontId="0" fillId="0" borderId="0" xfId="0" applyNumberFormat="1"/>
    <xf numFmtId="0" fontId="2" fillId="0" borderId="0" xfId="0" applyFont="1" applyBorder="1"/>
    <xf numFmtId="0" fontId="0" fillId="0" borderId="10" xfId="0" applyBorder="1"/>
    <xf numFmtId="0" fontId="0" fillId="0" borderId="29" xfId="0" applyBorder="1"/>
    <xf numFmtId="0" fontId="0" fillId="0" borderId="33" xfId="0" applyBorder="1" applyAlignment="1">
      <alignment vertical="center"/>
    </xf>
    <xf numFmtId="0" fontId="20" fillId="0" borderId="34" xfId="0" applyFont="1" applyBorder="1" applyAlignment="1">
      <alignment vertical="center"/>
    </xf>
    <xf numFmtId="0" fontId="20" fillId="0" borderId="35" xfId="0" applyFont="1" applyBorder="1" applyAlignment="1">
      <alignment vertical="center"/>
    </xf>
    <xf numFmtId="0" fontId="20" fillId="0" borderId="36" xfId="0" applyFont="1" applyBorder="1" applyAlignment="1">
      <alignment vertical="center"/>
    </xf>
    <xf numFmtId="0" fontId="20" fillId="0" borderId="37" xfId="0" applyFont="1" applyBorder="1" applyAlignment="1">
      <alignment vertical="center"/>
    </xf>
    <xf numFmtId="9" fontId="0" fillId="0" borderId="38" xfId="0" applyNumberFormat="1" applyBorder="1" applyAlignment="1">
      <alignment vertical="center"/>
    </xf>
    <xf numFmtId="0" fontId="0" fillId="0" borderId="39" xfId="0" applyBorder="1" applyAlignment="1">
      <alignment vertical="center"/>
    </xf>
    <xf numFmtId="164" fontId="0" fillId="0" borderId="40" xfId="0" applyNumberFormat="1" applyBorder="1" applyAlignment="1">
      <alignment vertical="center"/>
    </xf>
    <xf numFmtId="0" fontId="0" fillId="0" borderId="40" xfId="0" applyBorder="1" applyAlignment="1">
      <alignment vertical="center"/>
    </xf>
    <xf numFmtId="0" fontId="0" fillId="0" borderId="42" xfId="0" applyBorder="1" applyAlignment="1">
      <alignment vertical="center"/>
    </xf>
    <xf numFmtId="164" fontId="0" fillId="0" borderId="43" xfId="0" applyNumberFormat="1" applyBorder="1" applyAlignment="1">
      <alignment vertical="center"/>
    </xf>
    <xf numFmtId="0" fontId="0" fillId="0" borderId="43" xfId="0" applyBorder="1" applyAlignment="1">
      <alignment vertical="center"/>
    </xf>
    <xf numFmtId="0" fontId="0" fillId="0" borderId="46" xfId="0" applyBorder="1" applyAlignment="1">
      <alignment vertical="center"/>
    </xf>
    <xf numFmtId="164" fontId="0" fillId="0" borderId="47" xfId="0" applyNumberFormat="1" applyBorder="1" applyAlignment="1">
      <alignment vertical="center"/>
    </xf>
    <xf numFmtId="0" fontId="0" fillId="0" borderId="47" xfId="0" applyBorder="1" applyAlignment="1">
      <alignment vertical="center"/>
    </xf>
    <xf numFmtId="0" fontId="2" fillId="0" borderId="0" xfId="0" applyFont="1" applyAlignment="1">
      <alignment vertical="center"/>
    </xf>
    <xf numFmtId="164" fontId="0" fillId="0" borderId="40" xfId="0" applyNumberFormat="1" applyBorder="1" applyAlignment="1" applyProtection="1">
      <alignment vertical="center"/>
      <protection locked="0"/>
    </xf>
    <xf numFmtId="164" fontId="0" fillId="0" borderId="44" xfId="0" applyNumberFormat="1" applyBorder="1" applyAlignment="1" applyProtection="1">
      <alignment vertical="center"/>
      <protection locked="0"/>
    </xf>
    <xf numFmtId="164" fontId="0" fillId="0" borderId="48" xfId="0" applyNumberFormat="1" applyBorder="1" applyAlignment="1" applyProtection="1">
      <alignment vertical="center"/>
      <protection locked="0"/>
    </xf>
    <xf numFmtId="164" fontId="0" fillId="0" borderId="41" xfId="0" applyNumberFormat="1" applyBorder="1" applyAlignment="1" applyProtection="1">
      <alignment vertical="center"/>
      <protection locked="0"/>
    </xf>
    <xf numFmtId="164" fontId="0" fillId="0" borderId="45" xfId="0" applyNumberFormat="1" applyBorder="1" applyAlignment="1" applyProtection="1">
      <alignment vertical="center"/>
      <protection locked="0"/>
    </xf>
    <xf numFmtId="164" fontId="0" fillId="0" borderId="49" xfId="0" applyNumberFormat="1" applyBorder="1" applyAlignment="1" applyProtection="1">
      <alignment vertical="center"/>
      <protection locked="0"/>
    </xf>
    <xf numFmtId="164" fontId="0" fillId="0" borderId="51" xfId="0" applyNumberFormat="1" applyBorder="1" applyAlignment="1" applyProtection="1">
      <alignment vertical="center"/>
      <protection locked="0"/>
    </xf>
    <xf numFmtId="164" fontId="0" fillId="0" borderId="5" xfId="0" applyNumberFormat="1" applyBorder="1" applyAlignment="1" applyProtection="1">
      <alignment vertical="center"/>
      <protection locked="0"/>
    </xf>
    <xf numFmtId="0" fontId="0" fillId="0" borderId="0" xfId="0" applyProtection="1"/>
    <xf numFmtId="0" fontId="0" fillId="0" borderId="0" xfId="0" applyAlignment="1" applyProtection="1">
      <alignment vertical="center"/>
    </xf>
    <xf numFmtId="0" fontId="0" fillId="0" borderId="12" xfId="0" applyBorder="1" applyAlignment="1" applyProtection="1">
      <alignment vertical="center"/>
    </xf>
    <xf numFmtId="0" fontId="0" fillId="0" borderId="33" xfId="0" applyBorder="1" applyAlignment="1" applyProtection="1">
      <alignment vertical="center"/>
    </xf>
    <xf numFmtId="0" fontId="20" fillId="0" borderId="34" xfId="0" applyFont="1" applyBorder="1" applyAlignment="1" applyProtection="1">
      <alignment vertical="center"/>
    </xf>
    <xf numFmtId="0" fontId="20" fillId="0" borderId="35" xfId="0" applyFont="1" applyBorder="1" applyAlignment="1" applyProtection="1">
      <alignment vertical="center"/>
    </xf>
    <xf numFmtId="0" fontId="20" fillId="0" borderId="36" xfId="0" applyFont="1" applyBorder="1" applyAlignment="1" applyProtection="1">
      <alignment vertical="center"/>
    </xf>
    <xf numFmtId="0" fontId="20" fillId="0" borderId="37" xfId="0" applyFont="1" applyBorder="1" applyAlignment="1" applyProtection="1">
      <alignment vertical="center"/>
    </xf>
    <xf numFmtId="9" fontId="0" fillId="0" borderId="38" xfId="0" applyNumberFormat="1" applyBorder="1" applyAlignment="1" applyProtection="1">
      <alignment vertical="center"/>
    </xf>
    <xf numFmtId="0" fontId="0" fillId="0" borderId="39" xfId="0" applyBorder="1" applyAlignment="1" applyProtection="1">
      <alignment vertical="center"/>
    </xf>
    <xf numFmtId="164" fontId="0" fillId="0" borderId="40" xfId="0" applyNumberFormat="1" applyBorder="1" applyAlignment="1" applyProtection="1">
      <alignment vertical="center"/>
    </xf>
    <xf numFmtId="0" fontId="0" fillId="0" borderId="40" xfId="0" applyBorder="1" applyAlignment="1" applyProtection="1">
      <alignment vertical="center"/>
    </xf>
    <xf numFmtId="164" fontId="0" fillId="0" borderId="41" xfId="0" applyNumberFormat="1" applyBorder="1" applyAlignment="1" applyProtection="1">
      <alignment vertical="center"/>
    </xf>
    <xf numFmtId="0" fontId="0" fillId="0" borderId="42" xfId="0" applyBorder="1" applyAlignment="1" applyProtection="1">
      <alignment vertical="center"/>
    </xf>
    <xf numFmtId="164" fontId="0" fillId="0" borderId="43" xfId="0" applyNumberFormat="1" applyBorder="1" applyAlignment="1" applyProtection="1">
      <alignment vertical="center"/>
    </xf>
    <xf numFmtId="164" fontId="0" fillId="0" borderId="44" xfId="0" applyNumberFormat="1" applyBorder="1" applyAlignment="1" applyProtection="1">
      <alignment vertical="center"/>
    </xf>
    <xf numFmtId="0" fontId="0" fillId="0" borderId="43" xfId="0" applyBorder="1" applyAlignment="1" applyProtection="1">
      <alignment vertical="center"/>
    </xf>
    <xf numFmtId="164" fontId="0" fillId="0" borderId="45" xfId="0" applyNumberFormat="1" applyBorder="1" applyAlignment="1" applyProtection="1">
      <alignment vertical="center"/>
    </xf>
    <xf numFmtId="0" fontId="0" fillId="0" borderId="46" xfId="0" applyBorder="1" applyAlignment="1" applyProtection="1">
      <alignment vertical="center"/>
    </xf>
    <xf numFmtId="164" fontId="0" fillId="0" borderId="47" xfId="0" applyNumberFormat="1" applyBorder="1" applyAlignment="1" applyProtection="1">
      <alignment vertical="center"/>
    </xf>
    <xf numFmtId="164" fontId="0" fillId="0" borderId="48" xfId="0" applyNumberFormat="1" applyBorder="1" applyAlignment="1" applyProtection="1">
      <alignment vertical="center"/>
    </xf>
    <xf numFmtId="0" fontId="0" fillId="0" borderId="47" xfId="0" applyBorder="1" applyAlignment="1" applyProtection="1">
      <alignment vertical="center"/>
    </xf>
    <xf numFmtId="164" fontId="0" fillId="0" borderId="49" xfId="0" applyNumberFormat="1" applyBorder="1" applyAlignment="1" applyProtection="1">
      <alignment vertical="center"/>
    </xf>
    <xf numFmtId="0" fontId="2" fillId="0" borderId="0" xfId="0" applyFont="1" applyAlignment="1" applyProtection="1">
      <alignment vertical="center"/>
    </xf>
    <xf numFmtId="164" fontId="0" fillId="0" borderId="51" xfId="0" applyNumberFormat="1" applyBorder="1" applyAlignment="1" applyProtection="1">
      <alignment vertical="center"/>
    </xf>
    <xf numFmtId="164" fontId="0" fillId="0" borderId="5" xfId="0" applyNumberFormat="1" applyBorder="1" applyAlignment="1" applyProtection="1">
      <alignment vertical="center"/>
    </xf>
    <xf numFmtId="164" fontId="0" fillId="0" borderId="54" xfId="0" applyNumberFormat="1" applyBorder="1" applyAlignment="1" applyProtection="1">
      <alignment vertical="center"/>
    </xf>
    <xf numFmtId="0" fontId="0" fillId="0" borderId="55" xfId="0" applyBorder="1" applyAlignment="1" applyProtection="1">
      <alignment vertical="center"/>
    </xf>
    <xf numFmtId="164" fontId="0" fillId="0" borderId="56" xfId="0" applyNumberFormat="1" applyBorder="1" applyAlignment="1" applyProtection="1">
      <alignment vertical="center"/>
    </xf>
    <xf numFmtId="164" fontId="0" fillId="0" borderId="8" xfId="0" applyNumberFormat="1" applyBorder="1" applyAlignment="1" applyProtection="1">
      <alignment vertical="center"/>
    </xf>
    <xf numFmtId="164" fontId="0" fillId="0" borderId="54" xfId="0" applyNumberFormat="1" applyBorder="1" applyAlignment="1" applyProtection="1">
      <alignment vertical="center"/>
      <protection locked="0"/>
    </xf>
    <xf numFmtId="164" fontId="0" fillId="0" borderId="56" xfId="0" applyNumberFormat="1" applyBorder="1" applyAlignment="1" applyProtection="1">
      <alignment vertical="center"/>
      <protection locked="0"/>
    </xf>
    <xf numFmtId="164" fontId="0" fillId="0" borderId="8" xfId="0" applyNumberFormat="1" applyBorder="1" applyAlignment="1" applyProtection="1">
      <alignment vertical="center"/>
      <protection locked="0"/>
    </xf>
    <xf numFmtId="164" fontId="0" fillId="0" borderId="0" xfId="0" applyNumberFormat="1" applyProtection="1"/>
    <xf numFmtId="0" fontId="0" fillId="0" borderId="10" xfId="0" applyFont="1" applyBorder="1" applyProtection="1"/>
    <xf numFmtId="0" fontId="0" fillId="0" borderId="5" xfId="0" applyFont="1" applyBorder="1" applyProtection="1"/>
    <xf numFmtId="164" fontId="0" fillId="0" borderId="0" xfId="0" applyNumberFormat="1" applyAlignment="1">
      <alignment vertical="center"/>
    </xf>
    <xf numFmtId="9" fontId="0" fillId="0" borderId="10" xfId="0" applyNumberFormat="1" applyBorder="1" applyAlignment="1" applyProtection="1">
      <alignment vertical="center"/>
      <protection locked="0"/>
    </xf>
    <xf numFmtId="164" fontId="0" fillId="0" borderId="58" xfId="0" applyNumberFormat="1" applyBorder="1" applyAlignment="1" applyProtection="1">
      <alignment vertical="center"/>
      <protection locked="0"/>
    </xf>
    <xf numFmtId="164" fontId="0" fillId="0" borderId="53" xfId="0" applyNumberFormat="1" applyBorder="1" applyProtection="1">
      <protection locked="0"/>
    </xf>
    <xf numFmtId="164" fontId="0" fillId="0" borderId="58" xfId="0" applyNumberFormat="1" applyBorder="1" applyAlignment="1" applyProtection="1">
      <alignment vertical="center"/>
    </xf>
    <xf numFmtId="164" fontId="0" fillId="0" borderId="53" xfId="0" applyNumberFormat="1" applyBorder="1" applyProtection="1"/>
    <xf numFmtId="164" fontId="0" fillId="0" borderId="10" xfId="0" applyNumberFormat="1" applyBorder="1" applyAlignment="1" applyProtection="1">
      <alignment vertical="center"/>
    </xf>
    <xf numFmtId="0" fontId="0" fillId="0" borderId="9" xfId="0" applyFont="1" applyBorder="1"/>
    <xf numFmtId="0" fontId="0" fillId="0" borderId="10" xfId="0" applyFont="1" applyBorder="1"/>
    <xf numFmtId="0" fontId="0" fillId="0" borderId="0" xfId="0" applyNumberFormat="1" applyBorder="1"/>
    <xf numFmtId="17" fontId="0" fillId="0" borderId="0" xfId="0" applyNumberFormat="1" applyBorder="1"/>
    <xf numFmtId="8" fontId="0" fillId="0" borderId="5" xfId="0" applyNumberFormat="1" applyBorder="1"/>
    <xf numFmtId="0" fontId="20" fillId="0" borderId="0" xfId="0" applyFont="1" applyFill="1" applyAlignment="1">
      <alignment vertical="center"/>
    </xf>
    <xf numFmtId="0" fontId="2" fillId="0" borderId="7" xfId="0" applyFont="1" applyBorder="1" applyProtection="1">
      <protection locked="0"/>
    </xf>
    <xf numFmtId="0" fontId="2" fillId="0" borderId="8" xfId="0" applyFont="1" applyBorder="1" applyProtection="1">
      <protection locked="0"/>
    </xf>
    <xf numFmtId="0" fontId="0" fillId="0" borderId="0" xfId="0" applyNumberFormat="1" applyBorder="1" applyProtection="1">
      <protection locked="0"/>
    </xf>
    <xf numFmtId="8" fontId="0" fillId="0" borderId="5" xfId="0" applyNumberFormat="1" applyBorder="1" applyProtection="1">
      <protection locked="0"/>
    </xf>
    <xf numFmtId="0" fontId="0" fillId="0" borderId="10" xfId="0" applyNumberFormat="1" applyBorder="1" applyProtection="1">
      <protection locked="0"/>
    </xf>
    <xf numFmtId="0" fontId="0" fillId="0" borderId="12" xfId="0" applyNumberFormat="1" applyBorder="1" applyProtection="1">
      <protection locked="0"/>
    </xf>
    <xf numFmtId="0" fontId="0" fillId="0" borderId="5" xfId="0" applyNumberFormat="1" applyBorder="1" applyProtection="1">
      <protection locked="0"/>
    </xf>
    <xf numFmtId="0" fontId="20" fillId="0" borderId="6" xfId="0" applyFont="1" applyBorder="1"/>
    <xf numFmtId="0" fontId="20" fillId="0" borderId="8" xfId="0" applyFont="1" applyBorder="1"/>
    <xf numFmtId="0" fontId="25" fillId="0" borderId="0" xfId="0" applyFont="1"/>
    <xf numFmtId="0" fontId="25" fillId="0" borderId="8" xfId="0" applyFont="1" applyBorder="1"/>
    <xf numFmtId="0" fontId="25" fillId="0" borderId="2" xfId="0" applyFont="1" applyBorder="1"/>
    <xf numFmtId="0" fontId="25" fillId="0" borderId="3" xfId="0" applyFont="1" applyBorder="1"/>
    <xf numFmtId="0" fontId="25" fillId="0" borderId="9" xfId="0" applyFont="1" applyBorder="1"/>
    <xf numFmtId="0" fontId="25" fillId="0" borderId="10" xfId="0" applyFont="1" applyBorder="1"/>
    <xf numFmtId="0" fontId="25" fillId="0" borderId="4" xfId="0" applyFont="1" applyBorder="1"/>
    <xf numFmtId="0" fontId="25" fillId="0" borderId="5" xfId="0" applyFont="1" applyBorder="1"/>
    <xf numFmtId="0" fontId="25" fillId="0" borderId="6" xfId="0" applyFont="1" applyBorder="1" applyProtection="1">
      <protection locked="0"/>
    </xf>
    <xf numFmtId="0" fontId="25" fillId="0" borderId="8" xfId="0" applyFont="1" applyBorder="1" applyProtection="1">
      <protection locked="0"/>
    </xf>
    <xf numFmtId="0" fontId="25" fillId="0" borderId="8" xfId="0" applyFont="1" applyBorder="1" applyProtection="1"/>
    <xf numFmtId="0" fontId="25" fillId="0" borderId="0" xfId="0" applyFont="1" applyAlignment="1">
      <alignment vertical="center"/>
    </xf>
    <xf numFmtId="0" fontId="20" fillId="0" borderId="2" xfId="0" applyFont="1" applyBorder="1"/>
    <xf numFmtId="0" fontId="20" fillId="0" borderId="11" xfId="0" applyFont="1" applyBorder="1"/>
    <xf numFmtId="0" fontId="20" fillId="0" borderId="3" xfId="0" applyFont="1" applyBorder="1"/>
    <xf numFmtId="0" fontId="25" fillId="0" borderId="12" xfId="0" applyFont="1" applyBorder="1"/>
    <xf numFmtId="0" fontId="25" fillId="0" borderId="11" xfId="0" applyFont="1" applyBorder="1"/>
    <xf numFmtId="164" fontId="25" fillId="0" borderId="3" xfId="0" applyNumberFormat="1" applyFont="1" applyBorder="1"/>
    <xf numFmtId="164" fontId="25" fillId="0" borderId="10" xfId="0" applyNumberFormat="1" applyFont="1" applyBorder="1"/>
    <xf numFmtId="164" fontId="25" fillId="0" borderId="5" xfId="0" applyNumberFormat="1" applyFont="1" applyBorder="1"/>
    <xf numFmtId="0" fontId="25" fillId="0" borderId="4" xfId="0" applyFont="1" applyBorder="1" applyProtection="1">
      <protection locked="0"/>
    </xf>
    <xf numFmtId="0" fontId="25" fillId="0" borderId="12" xfId="0" applyFont="1" applyBorder="1" applyProtection="1">
      <protection locked="0"/>
    </xf>
    <xf numFmtId="0" fontId="25" fillId="0" borderId="5" xfId="0" applyFont="1" applyBorder="1" applyProtection="1">
      <protection locked="0"/>
    </xf>
    <xf numFmtId="0" fontId="25" fillId="0" borderId="12" xfId="0" applyFont="1" applyBorder="1" applyProtection="1"/>
    <xf numFmtId="164" fontId="25" fillId="0" borderId="5" xfId="0" applyNumberFormat="1" applyFont="1" applyBorder="1" applyProtection="1"/>
    <xf numFmtId="0" fontId="20" fillId="0" borderId="6" xfId="0" applyFont="1" applyBorder="1" applyAlignment="1">
      <alignment horizontal="right"/>
    </xf>
    <xf numFmtId="0" fontId="20" fillId="0" borderId="7" xfId="0" applyFont="1" applyBorder="1"/>
    <xf numFmtId="0" fontId="25" fillId="0" borderId="9" xfId="0" applyFont="1" applyBorder="1" applyProtection="1">
      <protection locked="0"/>
    </xf>
    <xf numFmtId="0" fontId="25" fillId="0" borderId="0" xfId="0" applyFont="1" applyProtection="1">
      <protection locked="0"/>
    </xf>
    <xf numFmtId="0" fontId="25" fillId="0" borderId="10" xfId="0" applyFont="1" applyBorder="1" applyProtection="1">
      <protection locked="0"/>
    </xf>
    <xf numFmtId="0" fontId="25" fillId="0" borderId="0" xfId="0" applyFont="1" applyProtection="1"/>
    <xf numFmtId="164" fontId="25" fillId="0" borderId="10" xfId="0" applyNumberFormat="1" applyFont="1" applyBorder="1" applyProtection="1"/>
    <xf numFmtId="164" fontId="25" fillId="0" borderId="8" xfId="0" applyNumberFormat="1" applyFont="1" applyBorder="1" applyProtection="1"/>
    <xf numFmtId="0" fontId="25" fillId="0" borderId="9" xfId="0" applyFont="1" applyBorder="1" applyAlignment="1">
      <alignment vertical="center"/>
    </xf>
    <xf numFmtId="0" fontId="25" fillId="0" borderId="2" xfId="0" applyFont="1" applyBorder="1" applyAlignment="1">
      <alignment vertical="center"/>
    </xf>
    <xf numFmtId="0" fontId="25" fillId="0" borderId="11" xfId="0" applyFont="1" applyBorder="1" applyAlignment="1">
      <alignment vertical="center"/>
    </xf>
    <xf numFmtId="164" fontId="25" fillId="0" borderId="3" xfId="0" applyNumberFormat="1" applyFont="1" applyBorder="1" applyAlignment="1">
      <alignment vertical="center"/>
    </xf>
    <xf numFmtId="164" fontId="25" fillId="0" borderId="10" xfId="0" applyNumberFormat="1" applyFont="1" applyBorder="1" applyAlignment="1">
      <alignment vertical="center"/>
    </xf>
    <xf numFmtId="0" fontId="25" fillId="0" borderId="4" xfId="0" applyFont="1" applyBorder="1" applyAlignment="1">
      <alignment vertical="center"/>
    </xf>
    <xf numFmtId="0" fontId="25" fillId="0" borderId="12" xfId="0" applyFont="1" applyBorder="1" applyAlignment="1">
      <alignment vertical="center"/>
    </xf>
    <xf numFmtId="0" fontId="20" fillId="0" borderId="6" xfId="0" applyFont="1" applyBorder="1" applyAlignment="1">
      <alignment horizontal="right" vertical="center"/>
    </xf>
    <xf numFmtId="164" fontId="25" fillId="0" borderId="5" xfId="0" applyNumberFormat="1" applyFont="1" applyBorder="1" applyAlignment="1">
      <alignment vertical="center"/>
    </xf>
    <xf numFmtId="0" fontId="25" fillId="0" borderId="9" xfId="0" applyFont="1" applyBorder="1" applyAlignment="1" applyProtection="1">
      <alignment vertical="center"/>
      <protection locked="0"/>
    </xf>
    <xf numFmtId="0" fontId="25" fillId="0" borderId="0" xfId="0" applyFont="1" applyAlignment="1" applyProtection="1">
      <alignment vertical="center"/>
      <protection locked="0"/>
    </xf>
    <xf numFmtId="0" fontId="25" fillId="0" borderId="10" xfId="0" applyFont="1" applyBorder="1" applyAlignment="1" applyProtection="1">
      <alignment vertical="center"/>
      <protection locked="0"/>
    </xf>
    <xf numFmtId="0" fontId="25" fillId="0" borderId="4" xfId="0" applyFont="1" applyBorder="1" applyAlignment="1" applyProtection="1">
      <alignment vertical="center"/>
      <protection locked="0"/>
    </xf>
    <xf numFmtId="0" fontId="25" fillId="0" borderId="12" xfId="0" applyFont="1" applyBorder="1" applyAlignment="1" applyProtection="1">
      <alignment vertical="center"/>
      <protection locked="0"/>
    </xf>
    <xf numFmtId="0" fontId="25" fillId="0" borderId="5" xfId="0" applyFont="1" applyBorder="1" applyAlignment="1" applyProtection="1">
      <alignment vertical="center"/>
      <protection locked="0"/>
    </xf>
    <xf numFmtId="0" fontId="25" fillId="0" borderId="8" xfId="0" applyFont="1" applyBorder="1" applyAlignment="1" applyProtection="1">
      <alignment vertical="center"/>
      <protection locked="0"/>
    </xf>
    <xf numFmtId="0" fontId="25" fillId="0" borderId="0" xfId="0" applyFont="1" applyAlignment="1" applyProtection="1">
      <alignment vertical="center"/>
    </xf>
    <xf numFmtId="0" fontId="25" fillId="0" borderId="12" xfId="0" applyFont="1" applyBorder="1" applyAlignment="1" applyProtection="1">
      <alignment vertical="center"/>
    </xf>
    <xf numFmtId="164" fontId="25" fillId="0" borderId="0" xfId="0" applyNumberFormat="1" applyFont="1" applyAlignment="1" applyProtection="1">
      <alignment vertical="center"/>
    </xf>
    <xf numFmtId="164" fontId="25" fillId="0" borderId="12" xfId="0" applyNumberFormat="1" applyFont="1" applyBorder="1" applyAlignment="1" applyProtection="1">
      <alignment vertical="center"/>
    </xf>
    <xf numFmtId="164" fontId="25" fillId="0" borderId="10" xfId="0" applyNumberFormat="1" applyFont="1" applyBorder="1" applyAlignment="1" applyProtection="1">
      <alignment vertical="center"/>
    </xf>
    <xf numFmtId="164" fontId="25" fillId="0" borderId="5" xfId="0" applyNumberFormat="1" applyFont="1" applyBorder="1" applyAlignment="1" applyProtection="1">
      <alignment vertical="center"/>
    </xf>
    <xf numFmtId="164" fontId="25" fillId="0" borderId="8" xfId="0" applyNumberFormat="1" applyFont="1" applyBorder="1" applyAlignment="1" applyProtection="1">
      <alignment vertical="center"/>
    </xf>
    <xf numFmtId="0" fontId="25" fillId="0" borderId="0" xfId="0" applyFont="1" applyBorder="1" applyAlignment="1">
      <alignment vertical="center"/>
    </xf>
    <xf numFmtId="164" fontId="25" fillId="0" borderId="0" xfId="0" applyNumberFormat="1" applyFont="1" applyBorder="1" applyAlignment="1">
      <alignment vertical="center"/>
    </xf>
    <xf numFmtId="0" fontId="20" fillId="0" borderId="4" xfId="0" applyFont="1" applyBorder="1" applyAlignment="1">
      <alignment horizontal="right" vertical="center"/>
    </xf>
    <xf numFmtId="164" fontId="25" fillId="0" borderId="8" xfId="0" applyNumberFormat="1" applyFont="1" applyBorder="1" applyAlignment="1">
      <alignment vertical="center"/>
    </xf>
    <xf numFmtId="0" fontId="26" fillId="10" borderId="6" xfId="0" applyFont="1" applyFill="1" applyBorder="1"/>
    <xf numFmtId="9" fontId="26" fillId="10" borderId="8" xfId="0" applyNumberFormat="1" applyFont="1" applyFill="1" applyBorder="1"/>
    <xf numFmtId="0" fontId="3" fillId="0" borderId="0" xfId="0" applyFont="1"/>
    <xf numFmtId="0" fontId="3" fillId="0" borderId="0" xfId="0" quotePrefix="1" applyFont="1"/>
    <xf numFmtId="0" fontId="10" fillId="0" borderId="0" xfId="0" applyFont="1" applyAlignment="1">
      <alignment vertical="center"/>
    </xf>
    <xf numFmtId="0" fontId="0" fillId="0" borderId="0" xfId="0" applyFont="1"/>
    <xf numFmtId="0" fontId="0" fillId="0" borderId="0" xfId="0" quotePrefix="1" applyFont="1"/>
    <xf numFmtId="0" fontId="2" fillId="0" borderId="0" xfId="0" quotePrefix="1" applyFont="1"/>
    <xf numFmtId="0" fontId="5" fillId="0" borderId="2" xfId="0" applyFont="1" applyBorder="1"/>
    <xf numFmtId="0" fontId="5" fillId="0" borderId="11" xfId="0" applyFont="1" applyBorder="1"/>
    <xf numFmtId="0" fontId="5" fillId="0" borderId="3" xfId="0" applyFont="1" applyBorder="1"/>
    <xf numFmtId="0" fontId="8" fillId="0" borderId="9" xfId="0" applyFont="1" applyBorder="1"/>
    <xf numFmtId="0" fontId="8" fillId="0" borderId="0" xfId="0" applyFont="1" applyBorder="1"/>
    <xf numFmtId="0" fontId="8" fillId="0" borderId="10" xfId="0" applyFont="1" applyBorder="1"/>
    <xf numFmtId="0" fontId="8" fillId="0" borderId="4" xfId="0" applyFont="1" applyBorder="1"/>
    <xf numFmtId="0" fontId="8" fillId="0" borderId="12" xfId="0" applyFont="1" applyBorder="1"/>
    <xf numFmtId="0" fontId="8" fillId="0" borderId="5" xfId="0" applyFont="1" applyBorder="1"/>
    <xf numFmtId="0" fontId="2" fillId="0" borderId="2" xfId="0" applyFont="1" applyBorder="1"/>
    <xf numFmtId="0" fontId="2" fillId="0" borderId="11" xfId="0" applyFont="1" applyBorder="1"/>
    <xf numFmtId="0" fontId="2" fillId="0" borderId="3" xfId="0" applyFont="1" applyBorder="1"/>
    <xf numFmtId="0" fontId="0" fillId="0" borderId="9" xfId="0" applyFont="1" applyBorder="1"/>
    <xf numFmtId="0" fontId="0" fillId="0" borderId="0" xfId="0" applyFont="1" applyBorder="1"/>
    <xf numFmtId="0" fontId="0" fillId="0" borderId="10" xfId="0" applyFont="1" applyBorder="1"/>
    <xf numFmtId="0" fontId="0" fillId="0" borderId="4" xfId="0" applyFont="1" applyBorder="1"/>
    <xf numFmtId="0" fontId="0" fillId="0" borderId="12" xfId="0" applyFont="1" applyBorder="1"/>
    <xf numFmtId="0" fontId="0" fillId="0" borderId="5" xfId="0" applyFont="1" applyBorder="1"/>
    <xf numFmtId="0" fontId="0" fillId="2" borderId="0" xfId="0" applyFill="1" applyAlignment="1"/>
    <xf numFmtId="0" fontId="2" fillId="0" borderId="2" xfId="0" applyFont="1" applyBorder="1" applyAlignment="1">
      <alignment vertical="center"/>
    </xf>
    <xf numFmtId="0" fontId="2" fillId="0" borderId="4" xfId="0" applyFont="1" applyBorder="1" applyAlignment="1">
      <alignment vertical="center"/>
    </xf>
    <xf numFmtId="0" fontId="2" fillId="0" borderId="3" xfId="0" applyFont="1" applyBorder="1" applyAlignment="1">
      <alignment vertical="center"/>
    </xf>
    <xf numFmtId="0" fontId="2" fillId="0" borderId="5" xfId="0" applyFont="1" applyBorder="1" applyAlignment="1">
      <alignment vertical="center"/>
    </xf>
    <xf numFmtId="0" fontId="2" fillId="0" borderId="0" xfId="0" applyFont="1" applyAlignment="1"/>
    <xf numFmtId="0" fontId="0" fillId="0" borderId="0" xfId="0" applyAlignment="1">
      <alignment vertical="center" wrapText="1"/>
    </xf>
    <xf numFmtId="0" fontId="0" fillId="2" borderId="0" xfId="0" applyFill="1"/>
    <xf numFmtId="0" fontId="0" fillId="0" borderId="22" xfId="0" applyBorder="1" applyAlignment="1">
      <alignment horizontal="right" vertical="center" wrapText="1"/>
    </xf>
    <xf numFmtId="0" fontId="0" fillId="0" borderId="0" xfId="0" applyBorder="1" applyAlignment="1">
      <alignment horizontal="right" vertical="center" wrapText="1"/>
    </xf>
    <xf numFmtId="0" fontId="0" fillId="0" borderId="22" xfId="0" applyBorder="1" applyAlignment="1">
      <alignment horizontal="right" vertical="center"/>
    </xf>
    <xf numFmtId="0" fontId="0" fillId="0" borderId="0" xfId="0" applyAlignment="1">
      <alignment wrapText="1"/>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19" xfId="0" applyBorder="1" applyAlignment="1">
      <alignment vertical="center" wrapText="1"/>
    </xf>
    <xf numFmtId="0" fontId="0" fillId="0" borderId="20" xfId="0" applyBorder="1" applyAlignment="1">
      <alignment vertical="center" wrapText="1"/>
    </xf>
    <xf numFmtId="0" fontId="0" fillId="0" borderId="21" xfId="0" applyBorder="1" applyAlignment="1">
      <alignment vertical="center" wrapText="1"/>
    </xf>
    <xf numFmtId="0" fontId="0" fillId="0" borderId="19" xfId="0" applyBorder="1"/>
    <xf numFmtId="0" fontId="0" fillId="0" borderId="20" xfId="0" applyBorder="1"/>
    <xf numFmtId="0" fontId="2" fillId="2" borderId="0" xfId="0" applyFont="1" applyFill="1"/>
    <xf numFmtId="0" fontId="0" fillId="2" borderId="0" xfId="0" applyFill="1" applyAlignment="1">
      <alignment horizontal="left" vertical="center" wrapText="1"/>
    </xf>
    <xf numFmtId="0" fontId="0" fillId="2" borderId="0" xfId="0" applyFill="1" applyAlignment="1">
      <alignment horizontal="left" vertical="center"/>
    </xf>
    <xf numFmtId="0" fontId="0" fillId="2" borderId="0" xfId="0" applyFont="1" applyFill="1" applyAlignment="1"/>
    <xf numFmtId="0" fontId="2" fillId="0" borderId="22" xfId="0" applyFont="1" applyBorder="1"/>
    <xf numFmtId="0" fontId="2" fillId="0" borderId="0" xfId="0" applyFont="1"/>
    <xf numFmtId="0" fontId="0" fillId="2" borderId="0" xfId="0" applyFill="1" applyAlignment="1">
      <alignment wrapText="1"/>
    </xf>
    <xf numFmtId="0" fontId="0" fillId="5" borderId="0" xfId="0" applyFill="1" applyAlignment="1">
      <alignment vertical="center"/>
    </xf>
    <xf numFmtId="0" fontId="0" fillId="5" borderId="0" xfId="0" applyFill="1" applyAlignment="1">
      <alignment vertical="center" wrapText="1"/>
    </xf>
    <xf numFmtId="0" fontId="0" fillId="2" borderId="0" xfId="0" applyFill="1" applyAlignment="1">
      <alignment vertical="center" wrapText="1"/>
    </xf>
    <xf numFmtId="0" fontId="22" fillId="0" borderId="0" xfId="1" applyFont="1"/>
    <xf numFmtId="0" fontId="2" fillId="2" borderId="0" xfId="0" applyFont="1" applyFill="1" applyAlignment="1">
      <alignment vertical="center" wrapText="1"/>
    </xf>
    <xf numFmtId="0" fontId="0" fillId="0" borderId="0" xfId="0"/>
    <xf numFmtId="0" fontId="0" fillId="0" borderId="0" xfId="0" applyAlignment="1">
      <alignment horizontal="left" wrapText="1"/>
    </xf>
    <xf numFmtId="0" fontId="2" fillId="0" borderId="6" xfId="0" applyFont="1" applyBorder="1" applyAlignment="1" applyProtection="1">
      <alignment horizontal="right" vertical="center"/>
    </xf>
    <xf numFmtId="0" fontId="2" fillId="0" borderId="8" xfId="0" applyFont="1" applyBorder="1" applyAlignment="1" applyProtection="1">
      <alignment horizontal="right" vertical="center"/>
    </xf>
    <xf numFmtId="0" fontId="0" fillId="7" borderId="0" xfId="0" applyFill="1" applyAlignment="1">
      <alignment horizontal="center" vertical="center" wrapText="1"/>
    </xf>
    <xf numFmtId="0" fontId="0" fillId="7" borderId="0" xfId="0" applyFill="1" applyAlignment="1">
      <alignment horizontal="center" vertical="center"/>
    </xf>
    <xf numFmtId="0" fontId="2" fillId="0" borderId="50" xfId="0" applyFont="1" applyBorder="1" applyAlignment="1">
      <alignment horizontal="right" vertical="center"/>
    </xf>
    <xf numFmtId="0" fontId="2" fillId="0" borderId="51" xfId="0" applyFont="1" applyBorder="1" applyAlignment="1">
      <alignment horizontal="right" vertical="center"/>
    </xf>
    <xf numFmtId="0" fontId="2" fillId="0" borderId="52" xfId="0" applyFont="1" applyBorder="1" applyAlignment="1">
      <alignment horizontal="right" vertical="center"/>
    </xf>
    <xf numFmtId="0" fontId="2" fillId="0" borderId="53" xfId="0" applyFont="1" applyBorder="1" applyAlignment="1">
      <alignment horizontal="right" vertical="center"/>
    </xf>
    <xf numFmtId="0" fontId="2" fillId="0" borderId="50" xfId="0" applyFont="1" applyBorder="1" applyAlignment="1" applyProtection="1">
      <alignment horizontal="right" vertical="center"/>
    </xf>
    <xf numFmtId="0" fontId="2" fillId="0" borderId="51" xfId="0" applyFont="1" applyBorder="1" applyAlignment="1" applyProtection="1">
      <alignment horizontal="right" vertical="center"/>
    </xf>
    <xf numFmtId="0" fontId="2" fillId="0" borderId="52" xfId="0" applyFont="1" applyBorder="1" applyAlignment="1" applyProtection="1">
      <alignment horizontal="right" vertical="center"/>
    </xf>
    <xf numFmtId="0" fontId="2" fillId="0" borderId="53" xfId="0" applyFont="1" applyBorder="1" applyAlignment="1" applyProtection="1">
      <alignment horizontal="right" vertical="center"/>
    </xf>
    <xf numFmtId="0" fontId="0" fillId="0" borderId="6" xfId="0"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2" borderId="0" xfId="0" applyFont="1" applyFill="1"/>
    <xf numFmtId="0" fontId="0" fillId="0" borderId="30" xfId="0" applyBorder="1" applyAlignment="1">
      <alignment wrapText="1"/>
    </xf>
    <xf numFmtId="0" fontId="0" fillId="0" borderId="31" xfId="0" applyBorder="1"/>
    <xf numFmtId="0" fontId="0" fillId="0" borderId="32" xfId="0" applyBorder="1"/>
    <xf numFmtId="0" fontId="0" fillId="0" borderId="2" xfId="0" applyBorder="1" applyAlignment="1">
      <alignment vertical="center" wrapText="1"/>
    </xf>
    <xf numFmtId="0" fontId="0" fillId="0" borderId="11" xfId="0" applyBorder="1" applyAlignment="1">
      <alignment vertical="center"/>
    </xf>
    <xf numFmtId="0" fontId="0" fillId="0" borderId="3" xfId="0" applyBorder="1" applyAlignment="1">
      <alignment vertical="center"/>
    </xf>
    <xf numFmtId="0" fontId="0" fillId="0" borderId="9" xfId="0" applyBorder="1" applyAlignment="1">
      <alignment vertical="center"/>
    </xf>
    <xf numFmtId="0" fontId="0" fillId="0" borderId="0" xfId="0" applyBorder="1" applyAlignment="1">
      <alignment vertical="center"/>
    </xf>
    <xf numFmtId="0" fontId="0" fillId="0" borderId="10" xfId="0" applyBorder="1" applyAlignment="1">
      <alignment vertical="center"/>
    </xf>
    <xf numFmtId="0" fontId="0" fillId="0" borderId="4" xfId="0" applyBorder="1" applyAlignment="1">
      <alignment vertical="center"/>
    </xf>
    <xf numFmtId="0" fontId="0" fillId="0" borderId="12" xfId="0" applyBorder="1" applyAlignment="1">
      <alignment vertical="center"/>
    </xf>
    <xf numFmtId="0" fontId="0" fillId="0" borderId="5" xfId="0" applyBorder="1" applyAlignment="1">
      <alignment vertical="center"/>
    </xf>
    <xf numFmtId="0" fontId="0" fillId="0" borderId="4" xfId="0" applyBorder="1"/>
    <xf numFmtId="0" fontId="0" fillId="0" borderId="12" xfId="0" applyBorder="1"/>
    <xf numFmtId="0" fontId="0" fillId="0" borderId="2" xfId="0" applyBorder="1"/>
    <xf numFmtId="0" fontId="0" fillId="0" borderId="11" xfId="0" applyBorder="1"/>
    <xf numFmtId="0" fontId="0" fillId="0" borderId="0" xfId="0" applyAlignment="1"/>
    <xf numFmtId="0" fontId="0" fillId="0" borderId="10" xfId="0" applyBorder="1"/>
    <xf numFmtId="0" fontId="0" fillId="2" borderId="0" xfId="0" applyFont="1" applyFill="1" applyAlignment="1">
      <alignment horizontal="center"/>
    </xf>
    <xf numFmtId="0" fontId="0" fillId="0" borderId="0" xfId="0" quotePrefix="1" applyAlignment="1"/>
    <xf numFmtId="0" fontId="2" fillId="0" borderId="52" xfId="0" applyFont="1" applyBorder="1" applyAlignment="1">
      <alignment horizontal="right"/>
    </xf>
    <xf numFmtId="0" fontId="2" fillId="0" borderId="53" xfId="0" applyFont="1" applyBorder="1" applyAlignment="1">
      <alignment horizontal="right"/>
    </xf>
    <xf numFmtId="0" fontId="8" fillId="7" borderId="0" xfId="0" applyFont="1" applyFill="1" applyAlignment="1">
      <alignment horizontal="center" vertical="center" wrapText="1"/>
    </xf>
    <xf numFmtId="0" fontId="8" fillId="7" borderId="0" xfId="0" applyFont="1" applyFill="1" applyAlignment="1">
      <alignment horizontal="center" vertical="center"/>
    </xf>
    <xf numFmtId="0" fontId="2" fillId="0" borderId="6" xfId="0" applyFont="1" applyBorder="1" applyAlignment="1">
      <alignment horizontal="right" vertical="center"/>
    </xf>
    <xf numFmtId="0" fontId="2" fillId="0" borderId="8" xfId="0" applyFont="1" applyBorder="1" applyAlignment="1">
      <alignment horizontal="right" vertical="center"/>
    </xf>
    <xf numFmtId="0" fontId="2" fillId="0" borderId="57" xfId="0" applyFont="1" applyBorder="1" applyAlignment="1">
      <alignment horizontal="right" vertical="center"/>
    </xf>
    <xf numFmtId="0" fontId="2" fillId="0" borderId="58" xfId="0" applyFont="1" applyBorder="1" applyAlignment="1">
      <alignment horizontal="right" vertical="center"/>
    </xf>
    <xf numFmtId="0" fontId="2" fillId="0" borderId="52" xfId="0" applyFont="1" applyBorder="1" applyAlignment="1" applyProtection="1">
      <alignment horizontal="right"/>
    </xf>
    <xf numFmtId="0" fontId="2" fillId="0" borderId="53" xfId="0" applyFont="1" applyBorder="1" applyAlignment="1" applyProtection="1">
      <alignment horizontal="right"/>
    </xf>
    <xf numFmtId="0" fontId="2" fillId="0" borderId="57" xfId="0" applyFont="1" applyBorder="1" applyAlignment="1" applyProtection="1">
      <alignment horizontal="right" vertical="center"/>
    </xf>
    <xf numFmtId="0" fontId="2" fillId="0" borderId="58" xfId="0" applyFont="1" applyBorder="1" applyAlignment="1" applyProtection="1">
      <alignment horizontal="right" vertical="center"/>
    </xf>
    <xf numFmtId="0" fontId="26" fillId="9" borderId="2" xfId="0" applyFont="1" applyFill="1" applyBorder="1" applyAlignment="1">
      <alignment horizontal="center" vertical="center" wrapText="1"/>
    </xf>
    <xf numFmtId="0" fontId="26" fillId="9" borderId="11" xfId="0" applyFont="1" applyFill="1" applyBorder="1" applyAlignment="1">
      <alignment horizontal="center" vertical="center"/>
    </xf>
    <xf numFmtId="0" fontId="26" fillId="9" borderId="3" xfId="0" applyFont="1" applyFill="1" applyBorder="1" applyAlignment="1">
      <alignment horizontal="center" vertical="center"/>
    </xf>
    <xf numFmtId="0" fontId="26" fillId="9" borderId="9" xfId="0" applyFont="1" applyFill="1" applyBorder="1" applyAlignment="1">
      <alignment horizontal="center" vertical="center"/>
    </xf>
    <xf numFmtId="0" fontId="26" fillId="9" borderId="0" xfId="0" applyFont="1" applyFill="1" applyBorder="1" applyAlignment="1">
      <alignment horizontal="center" vertical="center"/>
    </xf>
    <xf numFmtId="0" fontId="26" fillId="9" borderId="10" xfId="0" applyFont="1" applyFill="1" applyBorder="1" applyAlignment="1">
      <alignment horizontal="center" vertical="center"/>
    </xf>
    <xf numFmtId="0" fontId="26" fillId="9" borderId="4" xfId="0" applyFont="1" applyFill="1" applyBorder="1" applyAlignment="1">
      <alignment horizontal="center" vertical="center"/>
    </xf>
    <xf numFmtId="0" fontId="26" fillId="9" borderId="12" xfId="0" applyFont="1" applyFill="1" applyBorder="1" applyAlignment="1">
      <alignment horizontal="center" vertical="center"/>
    </xf>
    <xf numFmtId="0" fontId="26" fillId="9" borderId="5" xfId="0" applyFont="1" applyFill="1" applyBorder="1" applyAlignment="1">
      <alignment horizontal="center" vertical="center"/>
    </xf>
    <xf numFmtId="0" fontId="5" fillId="0" borderId="0" xfId="0" applyFont="1"/>
    <xf numFmtId="0" fontId="24" fillId="8" borderId="0" xfId="0" applyFont="1" applyFill="1"/>
    <xf numFmtId="0" fontId="0" fillId="2" borderId="0" xfId="0" applyFill="1" applyAlignment="1">
      <alignment horizontal="left"/>
    </xf>
    <xf numFmtId="0" fontId="28" fillId="0" borderId="2" xfId="0" applyFont="1" applyBorder="1" applyAlignment="1">
      <alignment horizontal="center" vertical="center" wrapText="1"/>
    </xf>
    <xf numFmtId="0" fontId="28" fillId="0" borderId="11" xfId="0" applyFont="1" applyBorder="1" applyAlignment="1">
      <alignment horizontal="center" vertical="center"/>
    </xf>
    <xf numFmtId="0" fontId="28" fillId="0" borderId="3" xfId="0" applyFont="1" applyBorder="1" applyAlignment="1">
      <alignment horizontal="center" vertical="center"/>
    </xf>
    <xf numFmtId="0" fontId="28" fillId="0" borderId="9" xfId="0" applyFont="1" applyBorder="1" applyAlignment="1">
      <alignment horizontal="center" vertical="center"/>
    </xf>
    <xf numFmtId="0" fontId="28" fillId="0" borderId="0" xfId="0" applyFont="1" applyBorder="1" applyAlignment="1">
      <alignment horizontal="center" vertical="center"/>
    </xf>
    <xf numFmtId="0" fontId="28" fillId="0" borderId="10" xfId="0" applyFont="1" applyBorder="1" applyAlignment="1">
      <alignment horizontal="center" vertical="center"/>
    </xf>
    <xf numFmtId="0" fontId="28" fillId="0" borderId="4" xfId="0" applyFont="1" applyBorder="1" applyAlignment="1">
      <alignment horizontal="center" vertical="center"/>
    </xf>
    <xf numFmtId="0" fontId="28" fillId="0" borderId="12" xfId="0" applyFont="1" applyBorder="1" applyAlignment="1">
      <alignment horizontal="center" vertical="center"/>
    </xf>
    <xf numFmtId="0" fontId="28" fillId="0" borderId="5" xfId="0" applyFont="1" applyBorder="1" applyAlignment="1">
      <alignment horizontal="center" vertical="center"/>
    </xf>
    <xf numFmtId="0" fontId="0" fillId="2" borderId="2" xfId="0" applyFill="1" applyBorder="1" applyAlignment="1">
      <alignment horizontal="center" vertical="center"/>
    </xf>
    <xf numFmtId="0" fontId="0" fillId="2" borderId="11"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12" xfId="0" applyFill="1" applyBorder="1" applyAlignment="1">
      <alignment horizontal="center" vertical="center"/>
    </xf>
    <xf numFmtId="0" fontId="0" fillId="2" borderId="5" xfId="0" applyFill="1" applyBorder="1" applyAlignment="1">
      <alignment horizontal="center" vertical="center"/>
    </xf>
    <xf numFmtId="0" fontId="25" fillId="2" borderId="2" xfId="0" applyFont="1" applyFill="1" applyBorder="1" applyAlignment="1">
      <alignment horizontal="center" vertical="center" wrapText="1"/>
    </xf>
    <xf numFmtId="0" fontId="25" fillId="2" borderId="11" xfId="0" applyFont="1" applyFill="1" applyBorder="1" applyAlignment="1">
      <alignment horizontal="center" vertical="center"/>
    </xf>
    <xf numFmtId="0" fontId="25" fillId="2" borderId="3" xfId="0" applyFont="1" applyFill="1" applyBorder="1" applyAlignment="1">
      <alignment horizontal="center" vertical="center"/>
    </xf>
    <xf numFmtId="0" fontId="25" fillId="2" borderId="4" xfId="0" applyFont="1" applyFill="1" applyBorder="1" applyAlignment="1">
      <alignment horizontal="center" vertical="center"/>
    </xf>
    <xf numFmtId="0" fontId="25" fillId="2" borderId="12" xfId="0" applyFont="1" applyFill="1" applyBorder="1" applyAlignment="1">
      <alignment horizontal="center" vertical="center"/>
    </xf>
    <xf numFmtId="0" fontId="25" fillId="2" borderId="5" xfId="0" applyFont="1" applyFill="1" applyBorder="1" applyAlignment="1">
      <alignment horizontal="center" vertical="center"/>
    </xf>
    <xf numFmtId="0" fontId="29" fillId="0" borderId="0" xfId="0" applyFont="1" applyAlignment="1">
      <alignment horizontal="center" vertical="center" wrapText="1"/>
    </xf>
    <xf numFmtId="0" fontId="0" fillId="0" borderId="0" xfId="0" applyAlignment="1">
      <alignment horizontal="center" vertical="center"/>
    </xf>
  </cellXfs>
  <cellStyles count="2">
    <cellStyle name="Link" xfId="1" builtinId="8"/>
    <cellStyle name="Standard" xfId="0" builtinId="0"/>
  </cellStyles>
  <dxfs count="0"/>
  <tableStyles count="0" defaultTableStyle="TableStyleMedium2" defaultPivotStyle="PivotStyleLight16"/>
  <colors>
    <mruColors>
      <color rgb="FFFFFFFF"/>
      <color rgb="FF2D833D"/>
      <color rgb="FF03B9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Handypreise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'Diagramme 1'!$A$7:$A$11</c:f>
              <c:strCache>
                <c:ptCount val="5"/>
                <c:pt idx="0">
                  <c:v>Preis Handy 1</c:v>
                </c:pt>
                <c:pt idx="1">
                  <c:v>Preis Handy 2</c:v>
                </c:pt>
                <c:pt idx="2">
                  <c:v>Preis Handy 3</c:v>
                </c:pt>
                <c:pt idx="3">
                  <c:v>Preis Handy 4</c:v>
                </c:pt>
                <c:pt idx="4">
                  <c:v>Preis Handy 5</c:v>
                </c:pt>
              </c:strCache>
            </c:strRef>
          </c:cat>
          <c:val>
            <c:numRef>
              <c:f>'Diagramme 1'!$B$7:$B$11</c:f>
              <c:numCache>
                <c:formatCode>#,##0.00\ "€"</c:formatCode>
                <c:ptCount val="5"/>
                <c:pt idx="0">
                  <c:v>465.3</c:v>
                </c:pt>
                <c:pt idx="1">
                  <c:v>711.99</c:v>
                </c:pt>
                <c:pt idx="2">
                  <c:v>999.99</c:v>
                </c:pt>
                <c:pt idx="3">
                  <c:v>862</c:v>
                </c:pt>
                <c:pt idx="4">
                  <c:v>598.98</c:v>
                </c:pt>
              </c:numCache>
            </c:numRef>
          </c:val>
          <c:extLst>
            <c:ext xmlns:c16="http://schemas.microsoft.com/office/drawing/2014/chart" uri="{C3380CC4-5D6E-409C-BE32-E72D297353CC}">
              <c16:uniqueId val="{00000000-4E7F-4A40-BF7D-90020324F7FE}"/>
            </c:ext>
          </c:extLst>
        </c:ser>
        <c:dLbls>
          <c:showLegendKey val="0"/>
          <c:showVal val="0"/>
          <c:showCatName val="0"/>
          <c:showSerName val="0"/>
          <c:showPercent val="0"/>
          <c:showBubbleSize val="0"/>
        </c:dLbls>
        <c:gapWidth val="219"/>
        <c:overlap val="-27"/>
        <c:axId val="2035177936"/>
        <c:axId val="2078502224"/>
      </c:barChart>
      <c:catAx>
        <c:axId val="203517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78502224"/>
        <c:crosses val="autoZero"/>
        <c:auto val="1"/>
        <c:lblAlgn val="ctr"/>
        <c:lblOffset val="100"/>
        <c:noMultiLvlLbl val="0"/>
      </c:catAx>
      <c:valAx>
        <c:axId val="2078502224"/>
        <c:scaling>
          <c:orientation val="minMax"/>
        </c:scaling>
        <c:delete val="0"/>
        <c:axPos val="l"/>
        <c:majorGridlines>
          <c:spPr>
            <a:ln w="9525" cap="flat" cmpd="sng" algn="ctr">
              <a:solidFill>
                <a:schemeClr val="tx1">
                  <a:lumMod val="15000"/>
                  <a:lumOff val="85000"/>
                </a:schemeClr>
              </a:solidFill>
              <a:round/>
            </a:ln>
            <a:effectLst/>
          </c:spPr>
        </c:majorGridlines>
        <c:numFmt formatCode="#,##0.0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3517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'Diagramme 2'!$A$15:$F$15</c:f>
              <c:strCache>
                <c:ptCount val="6"/>
                <c:pt idx="0">
                  <c:v>Galaxy A20e</c:v>
                </c:pt>
                <c:pt idx="1">
                  <c:v>141 Gramm</c:v>
                </c:pt>
                <c:pt idx="2">
                  <c:v>5.8 Zoll</c:v>
                </c:pt>
                <c:pt idx="3">
                  <c:v>69,7mm</c:v>
                </c:pt>
                <c:pt idx="4">
                  <c:v>147,4</c:v>
                </c:pt>
                <c:pt idx="5">
                  <c:v>32GB</c:v>
                </c:pt>
              </c:strCache>
            </c:strRef>
          </c:tx>
          <c:spPr>
            <a:solidFill>
              <a:schemeClr val="accent1"/>
            </a:solidFill>
            <a:ln>
              <a:noFill/>
            </a:ln>
            <a:effectLst/>
          </c:spPr>
          <c:invertIfNegative val="0"/>
          <c:cat>
            <c:strRef>
              <c:f>'Diagramme 2'!$G$12:$G$14</c:f>
              <c:strCache>
                <c:ptCount val="3"/>
                <c:pt idx="0">
                  <c:v>Preis</c:v>
                </c:pt>
                <c:pt idx="1">
                  <c:v>298,01</c:v>
                </c:pt>
                <c:pt idx="2">
                  <c:v>755,59 Euro</c:v>
                </c:pt>
              </c:strCache>
            </c:strRef>
          </c:cat>
          <c:val>
            <c:numRef>
              <c:f>'Diagramme 2'!$G$15</c:f>
              <c:numCache>
                <c:formatCode>"€"#,##0.00_);[Red]\("€"#,##0.00\)</c:formatCode>
                <c:ptCount val="1"/>
                <c:pt idx="0">
                  <c:v>145.62</c:v>
                </c:pt>
              </c:numCache>
            </c:numRef>
          </c:val>
          <c:extLst>
            <c:ext xmlns:c16="http://schemas.microsoft.com/office/drawing/2014/chart" uri="{C3380CC4-5D6E-409C-BE32-E72D297353CC}">
              <c16:uniqueId val="{00000000-4CEC-4E99-98B0-4127F43DF0C4}"/>
            </c:ext>
          </c:extLst>
        </c:ser>
        <c:dLbls>
          <c:showLegendKey val="0"/>
          <c:showVal val="0"/>
          <c:showCatName val="0"/>
          <c:showSerName val="0"/>
          <c:showPercent val="0"/>
          <c:showBubbleSize val="0"/>
        </c:dLbls>
        <c:gapWidth val="219"/>
        <c:overlap val="-27"/>
        <c:axId val="95293328"/>
        <c:axId val="275003184"/>
      </c:barChart>
      <c:catAx>
        <c:axId val="9529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5003184"/>
        <c:crosses val="autoZero"/>
        <c:auto val="1"/>
        <c:lblAlgn val="ctr"/>
        <c:lblOffset val="100"/>
        <c:noMultiLvlLbl val="0"/>
      </c:catAx>
      <c:valAx>
        <c:axId val="2750031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95293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Beispiel-Diagramm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'Diagramme 2.1 (LÖSUNG)'!$B$12</c:f>
              <c:strCache>
                <c:ptCount val="1"/>
                <c:pt idx="0">
                  <c:v>Gewicht in Gramm</c:v>
                </c:pt>
              </c:strCache>
            </c:strRef>
          </c:tx>
          <c:spPr>
            <a:solidFill>
              <a:schemeClr val="accent1"/>
            </a:solidFill>
            <a:ln>
              <a:noFill/>
            </a:ln>
            <a:effectLst/>
          </c:spPr>
          <c:invertIfNegative val="0"/>
          <c:cat>
            <c:strRef>
              <c:f>'Diagramme 2.1 (LÖSUNG)'!$A$13:$A$15</c:f>
              <c:strCache>
                <c:ptCount val="3"/>
                <c:pt idx="0">
                  <c:v>Galaxy A51</c:v>
                </c:pt>
                <c:pt idx="1">
                  <c:v>iPhone 11</c:v>
                </c:pt>
                <c:pt idx="2">
                  <c:v>Galaxy A20e</c:v>
                </c:pt>
              </c:strCache>
            </c:strRef>
          </c:cat>
          <c:val>
            <c:numRef>
              <c:f>'Diagramme 2.1 (LÖSUNG)'!$B$13:$B$15</c:f>
              <c:numCache>
                <c:formatCode>General</c:formatCode>
                <c:ptCount val="3"/>
                <c:pt idx="0">
                  <c:v>172</c:v>
                </c:pt>
                <c:pt idx="1">
                  <c:v>194</c:v>
                </c:pt>
                <c:pt idx="2">
                  <c:v>141</c:v>
                </c:pt>
              </c:numCache>
            </c:numRef>
          </c:val>
          <c:extLst>
            <c:ext xmlns:c16="http://schemas.microsoft.com/office/drawing/2014/chart" uri="{C3380CC4-5D6E-409C-BE32-E72D297353CC}">
              <c16:uniqueId val="{00000000-24FF-4455-88F8-034161230CD6}"/>
            </c:ext>
          </c:extLst>
        </c:ser>
        <c:ser>
          <c:idx val="1"/>
          <c:order val="1"/>
          <c:tx>
            <c:strRef>
              <c:f>'Diagramme 2.1 (LÖSUNG)'!$C$12</c:f>
              <c:strCache>
                <c:ptCount val="1"/>
                <c:pt idx="0">
                  <c:v>Bildschirmdiagonale in Zoll</c:v>
                </c:pt>
              </c:strCache>
            </c:strRef>
          </c:tx>
          <c:spPr>
            <a:solidFill>
              <a:schemeClr val="accent2"/>
            </a:solidFill>
            <a:ln>
              <a:noFill/>
            </a:ln>
            <a:effectLst/>
          </c:spPr>
          <c:invertIfNegative val="0"/>
          <c:cat>
            <c:strRef>
              <c:f>'Diagramme 2.1 (LÖSUNG)'!$A$13:$A$15</c:f>
              <c:strCache>
                <c:ptCount val="3"/>
                <c:pt idx="0">
                  <c:v>Galaxy A51</c:v>
                </c:pt>
                <c:pt idx="1">
                  <c:v>iPhone 11</c:v>
                </c:pt>
                <c:pt idx="2">
                  <c:v>Galaxy A20e</c:v>
                </c:pt>
              </c:strCache>
            </c:strRef>
          </c:cat>
          <c:val>
            <c:numRef>
              <c:f>'Diagramme 2.1 (LÖSUNG)'!$C$13:$C$15</c:f>
              <c:numCache>
                <c:formatCode>General</c:formatCode>
                <c:ptCount val="3"/>
                <c:pt idx="0">
                  <c:v>6.5</c:v>
                </c:pt>
                <c:pt idx="1">
                  <c:v>6.01</c:v>
                </c:pt>
                <c:pt idx="2">
                  <c:v>5.8</c:v>
                </c:pt>
              </c:numCache>
            </c:numRef>
          </c:val>
          <c:extLst>
            <c:ext xmlns:c16="http://schemas.microsoft.com/office/drawing/2014/chart" uri="{C3380CC4-5D6E-409C-BE32-E72D297353CC}">
              <c16:uniqueId val="{00000001-24FF-4455-88F8-034161230CD6}"/>
            </c:ext>
          </c:extLst>
        </c:ser>
        <c:ser>
          <c:idx val="2"/>
          <c:order val="2"/>
          <c:tx>
            <c:strRef>
              <c:f>'Diagramme 2.1 (LÖSUNG)'!$D$12</c:f>
              <c:strCache>
                <c:ptCount val="1"/>
                <c:pt idx="0">
                  <c:v>Breite in cm</c:v>
                </c:pt>
              </c:strCache>
            </c:strRef>
          </c:tx>
          <c:spPr>
            <a:solidFill>
              <a:schemeClr val="accent3"/>
            </a:solidFill>
            <a:ln>
              <a:noFill/>
            </a:ln>
            <a:effectLst/>
          </c:spPr>
          <c:invertIfNegative val="0"/>
          <c:cat>
            <c:strRef>
              <c:f>'Diagramme 2.1 (LÖSUNG)'!$A$13:$A$15</c:f>
              <c:strCache>
                <c:ptCount val="3"/>
                <c:pt idx="0">
                  <c:v>Galaxy A51</c:v>
                </c:pt>
                <c:pt idx="1">
                  <c:v>iPhone 11</c:v>
                </c:pt>
                <c:pt idx="2">
                  <c:v>Galaxy A20e</c:v>
                </c:pt>
              </c:strCache>
            </c:strRef>
          </c:cat>
          <c:val>
            <c:numRef>
              <c:f>'Diagramme 2.1 (LÖSUNG)'!$D$13:$D$15</c:f>
              <c:numCache>
                <c:formatCode>General</c:formatCode>
                <c:ptCount val="3"/>
                <c:pt idx="0">
                  <c:v>7.35</c:v>
                </c:pt>
                <c:pt idx="1">
                  <c:v>75.7</c:v>
                </c:pt>
                <c:pt idx="2">
                  <c:v>69.7</c:v>
                </c:pt>
              </c:numCache>
            </c:numRef>
          </c:val>
          <c:extLst>
            <c:ext xmlns:c16="http://schemas.microsoft.com/office/drawing/2014/chart" uri="{C3380CC4-5D6E-409C-BE32-E72D297353CC}">
              <c16:uniqueId val="{00000002-24FF-4455-88F8-034161230CD6}"/>
            </c:ext>
          </c:extLst>
        </c:ser>
        <c:ser>
          <c:idx val="3"/>
          <c:order val="3"/>
          <c:tx>
            <c:strRef>
              <c:f>'Diagramme 2.1 (LÖSUNG)'!$E$12</c:f>
              <c:strCache>
                <c:ptCount val="1"/>
                <c:pt idx="0">
                  <c:v>Höhe in cm</c:v>
                </c:pt>
              </c:strCache>
            </c:strRef>
          </c:tx>
          <c:spPr>
            <a:solidFill>
              <a:schemeClr val="accent4"/>
            </a:solidFill>
            <a:ln>
              <a:noFill/>
            </a:ln>
            <a:effectLst/>
          </c:spPr>
          <c:invertIfNegative val="0"/>
          <c:cat>
            <c:strRef>
              <c:f>'Diagramme 2.1 (LÖSUNG)'!$A$13:$A$15</c:f>
              <c:strCache>
                <c:ptCount val="3"/>
                <c:pt idx="0">
                  <c:v>Galaxy A51</c:v>
                </c:pt>
                <c:pt idx="1">
                  <c:v>iPhone 11</c:v>
                </c:pt>
                <c:pt idx="2">
                  <c:v>Galaxy A20e</c:v>
                </c:pt>
              </c:strCache>
            </c:strRef>
          </c:cat>
          <c:val>
            <c:numRef>
              <c:f>'Diagramme 2.1 (LÖSUNG)'!$E$13:$E$15</c:f>
              <c:numCache>
                <c:formatCode>General</c:formatCode>
                <c:ptCount val="3"/>
                <c:pt idx="0">
                  <c:v>15.84</c:v>
                </c:pt>
                <c:pt idx="1">
                  <c:v>15.09</c:v>
                </c:pt>
                <c:pt idx="2">
                  <c:v>14.74</c:v>
                </c:pt>
              </c:numCache>
            </c:numRef>
          </c:val>
          <c:extLst>
            <c:ext xmlns:c16="http://schemas.microsoft.com/office/drawing/2014/chart" uri="{C3380CC4-5D6E-409C-BE32-E72D297353CC}">
              <c16:uniqueId val="{00000003-24FF-4455-88F8-034161230CD6}"/>
            </c:ext>
          </c:extLst>
        </c:ser>
        <c:ser>
          <c:idx val="4"/>
          <c:order val="4"/>
          <c:tx>
            <c:strRef>
              <c:f>'Diagramme 2.1 (LÖSUNG)'!$F$12</c:f>
              <c:strCache>
                <c:ptCount val="1"/>
                <c:pt idx="0">
                  <c:v>Speicher (GB)</c:v>
                </c:pt>
              </c:strCache>
            </c:strRef>
          </c:tx>
          <c:spPr>
            <a:solidFill>
              <a:schemeClr val="accent5"/>
            </a:solidFill>
            <a:ln>
              <a:noFill/>
            </a:ln>
            <a:effectLst/>
          </c:spPr>
          <c:invertIfNegative val="0"/>
          <c:cat>
            <c:strRef>
              <c:f>'Diagramme 2.1 (LÖSUNG)'!$A$13:$A$15</c:f>
              <c:strCache>
                <c:ptCount val="3"/>
                <c:pt idx="0">
                  <c:v>Galaxy A51</c:v>
                </c:pt>
                <c:pt idx="1">
                  <c:v>iPhone 11</c:v>
                </c:pt>
                <c:pt idx="2">
                  <c:v>Galaxy A20e</c:v>
                </c:pt>
              </c:strCache>
            </c:strRef>
          </c:cat>
          <c:val>
            <c:numRef>
              <c:f>'Diagramme 2.1 (LÖSUNG)'!$F$13:$F$15</c:f>
              <c:numCache>
                <c:formatCode>General</c:formatCode>
                <c:ptCount val="3"/>
                <c:pt idx="0">
                  <c:v>128</c:v>
                </c:pt>
                <c:pt idx="1">
                  <c:v>64</c:v>
                </c:pt>
                <c:pt idx="2">
                  <c:v>32</c:v>
                </c:pt>
              </c:numCache>
            </c:numRef>
          </c:val>
          <c:extLst>
            <c:ext xmlns:c16="http://schemas.microsoft.com/office/drawing/2014/chart" uri="{C3380CC4-5D6E-409C-BE32-E72D297353CC}">
              <c16:uniqueId val="{00000004-24FF-4455-88F8-034161230CD6}"/>
            </c:ext>
          </c:extLst>
        </c:ser>
        <c:ser>
          <c:idx val="5"/>
          <c:order val="5"/>
          <c:tx>
            <c:strRef>
              <c:f>'Diagramme 2.1 (LÖSUNG)'!$G$12</c:f>
              <c:strCache>
                <c:ptCount val="1"/>
                <c:pt idx="0">
                  <c:v>Preis in Euro</c:v>
                </c:pt>
              </c:strCache>
            </c:strRef>
          </c:tx>
          <c:spPr>
            <a:solidFill>
              <a:schemeClr val="accent6"/>
            </a:solidFill>
            <a:ln>
              <a:noFill/>
            </a:ln>
            <a:effectLst/>
          </c:spPr>
          <c:invertIfNegative val="0"/>
          <c:cat>
            <c:strRef>
              <c:f>'Diagramme 2.1 (LÖSUNG)'!$A$13:$A$15</c:f>
              <c:strCache>
                <c:ptCount val="3"/>
                <c:pt idx="0">
                  <c:v>Galaxy A51</c:v>
                </c:pt>
                <c:pt idx="1">
                  <c:v>iPhone 11</c:v>
                </c:pt>
                <c:pt idx="2">
                  <c:v>Galaxy A20e</c:v>
                </c:pt>
              </c:strCache>
            </c:strRef>
          </c:cat>
          <c:val>
            <c:numRef>
              <c:f>'Diagramme 2.1 (LÖSUNG)'!$G$13:$G$15</c:f>
              <c:numCache>
                <c:formatCode>General</c:formatCode>
                <c:ptCount val="3"/>
                <c:pt idx="0">
                  <c:v>298.01</c:v>
                </c:pt>
                <c:pt idx="1">
                  <c:v>755.59</c:v>
                </c:pt>
                <c:pt idx="2">
                  <c:v>145.62</c:v>
                </c:pt>
              </c:numCache>
            </c:numRef>
          </c:val>
          <c:extLst>
            <c:ext xmlns:c16="http://schemas.microsoft.com/office/drawing/2014/chart" uri="{C3380CC4-5D6E-409C-BE32-E72D297353CC}">
              <c16:uniqueId val="{00000005-24FF-4455-88F8-034161230CD6}"/>
            </c:ext>
          </c:extLst>
        </c:ser>
        <c:dLbls>
          <c:showLegendKey val="0"/>
          <c:showVal val="0"/>
          <c:showCatName val="0"/>
          <c:showSerName val="0"/>
          <c:showPercent val="0"/>
          <c:showBubbleSize val="0"/>
        </c:dLbls>
        <c:gapWidth val="219"/>
        <c:overlap val="-27"/>
        <c:axId val="2087319792"/>
        <c:axId val="277809632"/>
      </c:barChart>
      <c:catAx>
        <c:axId val="208731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7809632"/>
        <c:crosses val="autoZero"/>
        <c:auto val="1"/>
        <c:lblAlgn val="ctr"/>
        <c:lblOffset val="100"/>
        <c:noMultiLvlLbl val="0"/>
      </c:catAx>
      <c:valAx>
        <c:axId val="277809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87319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6" fmlaLink="$D$5" max="30000" page="10" val="2"/>
</file>

<file path=xl/ctrlProps/ctrlProp10.xml><?xml version="1.0" encoding="utf-8"?>
<formControlPr xmlns="http://schemas.microsoft.com/office/spreadsheetml/2009/9/main" objectType="Spin" dx="26" fmlaLink="$F$6" max="30000" page="10" val="0"/>
</file>

<file path=xl/ctrlProps/ctrlProp11.xml><?xml version="1.0" encoding="utf-8"?>
<formControlPr xmlns="http://schemas.microsoft.com/office/spreadsheetml/2009/9/main" objectType="Spin" dx="26" fmlaLink="$F$7" max="30000" page="10"/>
</file>

<file path=xl/ctrlProps/ctrlProp12.xml><?xml version="1.0" encoding="utf-8"?>
<formControlPr xmlns="http://schemas.microsoft.com/office/spreadsheetml/2009/9/main" objectType="Spin" dx="26" fmlaLink="$F$8" max="30000" page="10" val="5"/>
</file>

<file path=xl/ctrlProps/ctrlProp2.xml><?xml version="1.0" encoding="utf-8"?>
<formControlPr xmlns="http://schemas.microsoft.com/office/spreadsheetml/2009/9/main" objectType="Spin" dx="26" fmlaLink="$D$6" max="30000" page="10"/>
</file>

<file path=xl/ctrlProps/ctrlProp3.xml><?xml version="1.0" encoding="utf-8"?>
<formControlPr xmlns="http://schemas.microsoft.com/office/spreadsheetml/2009/9/main" objectType="Spin" dx="26" fmlaLink="$D$7" max="30000" page="10" val="5"/>
</file>

<file path=xl/ctrlProps/ctrlProp4.xml><?xml version="1.0" encoding="utf-8"?>
<formControlPr xmlns="http://schemas.microsoft.com/office/spreadsheetml/2009/9/main" objectType="Spin" dx="26" fmlaLink="$D$8" max="30000" page="10"/>
</file>

<file path=xl/ctrlProps/ctrlProp5.xml><?xml version="1.0" encoding="utf-8"?>
<formControlPr xmlns="http://schemas.microsoft.com/office/spreadsheetml/2009/9/main" objectType="Spin" dx="26" fmlaLink="$D$5" max="30000" page="10" val="2"/>
</file>

<file path=xl/ctrlProps/ctrlProp6.xml><?xml version="1.0" encoding="utf-8"?>
<formControlPr xmlns="http://schemas.microsoft.com/office/spreadsheetml/2009/9/main" objectType="Spin" dx="26" fmlaLink="$D$6" max="30000" page="10"/>
</file>

<file path=xl/ctrlProps/ctrlProp7.xml><?xml version="1.0" encoding="utf-8"?>
<formControlPr xmlns="http://schemas.microsoft.com/office/spreadsheetml/2009/9/main" objectType="Spin" dx="26" fmlaLink="$D$7" max="30000" page="10" val="4"/>
</file>

<file path=xl/ctrlProps/ctrlProp8.xml><?xml version="1.0" encoding="utf-8"?>
<formControlPr xmlns="http://schemas.microsoft.com/office/spreadsheetml/2009/9/main" objectType="Spin" dx="26" fmlaLink="$D$8" max="30000" page="10"/>
</file>

<file path=xl/ctrlProps/ctrlProp9.xml><?xml version="1.0" encoding="utf-8"?>
<formControlPr xmlns="http://schemas.microsoft.com/office/spreadsheetml/2009/9/main" objectType="Spin" dx="26" fmlaLink="$F$5" max="30000" page="10" val="4"/>
</file>

<file path=xl/drawings/_rels/drawing1.xml.rels><?xml version="1.0" encoding="UTF-8" standalone="yes"?>
<Relationships xmlns="http://schemas.openxmlformats.org/package/2006/relationships"><Relationship Id="rId1" Type="http://schemas.openxmlformats.org/officeDocument/2006/relationships/hyperlink" Target="#'Grundlegendes 2'!A1"/></Relationships>
</file>

<file path=xl/drawings/_rels/drawing10.xml.rels><?xml version="1.0" encoding="UTF-8" standalone="yes"?>
<Relationships xmlns="http://schemas.openxmlformats.org/package/2006/relationships"><Relationship Id="rId2" Type="http://schemas.openxmlformats.org/officeDocument/2006/relationships/hyperlink" Target="#'Grundrechenarten 2'!A1"/><Relationship Id="rId1" Type="http://schemas.openxmlformats.org/officeDocument/2006/relationships/hyperlink" Target="#'Tipp 1'!A1"/></Relationships>
</file>

<file path=xl/drawings/_rels/drawing11.xml.rels><?xml version="1.0" encoding="UTF-8" standalone="yes"?>
<Relationships xmlns="http://schemas.openxmlformats.org/package/2006/relationships"><Relationship Id="rId2" Type="http://schemas.openxmlformats.org/officeDocument/2006/relationships/hyperlink" Target="#'Grundrechenarten 2 (L&#214;SUNG)'!A1"/><Relationship Id="rId1" Type="http://schemas.openxmlformats.org/officeDocument/2006/relationships/hyperlink" Target="#'Grundrechenarten 3'!A1"/></Relationships>
</file>

<file path=xl/drawings/_rels/drawing12.xml.rels><?xml version="1.0" encoding="UTF-8" standalone="yes"?>
<Relationships xmlns="http://schemas.openxmlformats.org/package/2006/relationships"><Relationship Id="rId2" Type="http://schemas.openxmlformats.org/officeDocument/2006/relationships/hyperlink" Target="#'Tipp 1'!A1"/><Relationship Id="rId1" Type="http://schemas.openxmlformats.org/officeDocument/2006/relationships/hyperlink" Target="#'Grundrechenarten 3 (L&#214;SUNG)'!A1"/></Relationships>
</file>

<file path=xl/drawings/_rels/drawing13.xml.rels><?xml version="1.0" encoding="UTF-8" standalone="yes"?>
<Relationships xmlns="http://schemas.openxmlformats.org/package/2006/relationships"><Relationship Id="rId2" Type="http://schemas.openxmlformats.org/officeDocument/2006/relationships/hyperlink" Target="#'Grundrechenarten 3'!A1"/><Relationship Id="rId1" Type="http://schemas.openxmlformats.org/officeDocument/2006/relationships/hyperlink" Target="#'Summe-Funktion'!A1"/></Relationships>
</file>

<file path=xl/drawings/_rels/drawing14.xml.rels><?xml version="1.0" encoding="UTF-8" standalone="yes"?>
<Relationships xmlns="http://schemas.openxmlformats.org/package/2006/relationships"><Relationship Id="rId2" Type="http://schemas.openxmlformats.org/officeDocument/2006/relationships/hyperlink" Target="#'Grundrechenarten 3 (L&#214;SUNG)'!A1"/><Relationship Id="rId1" Type="http://schemas.openxmlformats.org/officeDocument/2006/relationships/hyperlink" Target="#'Summe-Funktion (L&#214;SUNG)'!A1"/></Relationships>
</file>

<file path=xl/drawings/_rels/drawing15.xml.rels><?xml version="1.0" encoding="UTF-8" standalone="yes"?>
<Relationships xmlns="http://schemas.openxmlformats.org/package/2006/relationships"><Relationship Id="rId2" Type="http://schemas.openxmlformats.org/officeDocument/2006/relationships/hyperlink" Target="#'Summe-Funktion'!A1"/><Relationship Id="rId1" Type="http://schemas.openxmlformats.org/officeDocument/2006/relationships/hyperlink" Target="#'Tipp 2'!A1"/></Relationships>
</file>

<file path=xl/drawings/_rels/drawing16.xml.rels><?xml version="1.0" encoding="UTF-8" standalone="yes"?>
<Relationships xmlns="http://schemas.openxmlformats.org/package/2006/relationships"><Relationship Id="rId2" Type="http://schemas.openxmlformats.org/officeDocument/2006/relationships/hyperlink" Target="#'Summe-Funktion (L&#214;SUNG)'!A1"/><Relationship Id="rId1" Type="http://schemas.openxmlformats.org/officeDocument/2006/relationships/hyperlink" Target="#Durchschnitt!A1"/></Relationships>
</file>

<file path=xl/drawings/_rels/drawing17.xml.rels><?xml version="1.0" encoding="UTF-8" standalone="yes"?>
<Relationships xmlns="http://schemas.openxmlformats.org/package/2006/relationships"><Relationship Id="rId2" Type="http://schemas.openxmlformats.org/officeDocument/2006/relationships/hyperlink" Target="#'Tipp 2'!A1"/><Relationship Id="rId1" Type="http://schemas.openxmlformats.org/officeDocument/2006/relationships/hyperlink" Target="#'Durchschnitt (L&#214;SUNG)'!A1"/></Relationships>
</file>

<file path=xl/drawings/_rels/drawing18.xml.rels><?xml version="1.0" encoding="UTF-8" standalone="yes"?>
<Relationships xmlns="http://schemas.openxmlformats.org/package/2006/relationships"><Relationship Id="rId2" Type="http://schemas.openxmlformats.org/officeDocument/2006/relationships/hyperlink" Target="#Durchschnitt!A1"/><Relationship Id="rId1" Type="http://schemas.openxmlformats.org/officeDocument/2006/relationships/hyperlink" Target="#'Zusammenfassung 1'!A1"/></Relationships>
</file>

<file path=xl/drawings/_rels/drawing19.xml.rels><?xml version="1.0" encoding="UTF-8" standalone="yes"?>
<Relationships xmlns="http://schemas.openxmlformats.org/package/2006/relationships"><Relationship Id="rId2" Type="http://schemas.openxmlformats.org/officeDocument/2006/relationships/hyperlink" Target="#'Durchschnitt (L&#214;SUNG)'!A1"/><Relationship Id="rId1" Type="http://schemas.openxmlformats.org/officeDocument/2006/relationships/hyperlink" Target="#'Zusammenfassung 1 (L&#214;SUNG)'!A1"/></Relationships>
</file>

<file path=xl/drawings/_rels/drawing2.xml.rels><?xml version="1.0" encoding="UTF-8" standalone="yes"?>
<Relationships xmlns="http://schemas.openxmlformats.org/package/2006/relationships"><Relationship Id="rId2" Type="http://schemas.openxmlformats.org/officeDocument/2006/relationships/hyperlink" Target="#Grundlegendes!A1"/><Relationship Id="rId1" Type="http://schemas.openxmlformats.org/officeDocument/2006/relationships/hyperlink" Target="#'Grundlegendes 3'!A1"/></Relationships>
</file>

<file path=xl/drawings/_rels/drawing20.xml.rels><?xml version="1.0" encoding="UTF-8" standalone="yes"?>
<Relationships xmlns="http://schemas.openxmlformats.org/package/2006/relationships"><Relationship Id="rId2" Type="http://schemas.openxmlformats.org/officeDocument/2006/relationships/hyperlink" Target="#'Zusammenfassung 1'!A1"/><Relationship Id="rId1" Type="http://schemas.openxmlformats.org/officeDocument/2006/relationships/hyperlink" Target="#'Weiter gehts'!A1"/></Relationships>
</file>

<file path=xl/drawings/_rels/drawing21.xml.rels><?xml version="1.0" encoding="UTF-8" standalone="yes"?>
<Relationships xmlns="http://schemas.openxmlformats.org/package/2006/relationships"><Relationship Id="rId3" Type="http://schemas.openxmlformats.org/officeDocument/2006/relationships/hyperlink" Target="#'Zusammenfassung 1 (L&#214;SUNG)'!A1"/><Relationship Id="rId2" Type="http://schemas.openxmlformats.org/officeDocument/2006/relationships/hyperlink" Target="#'Zusammenfassung 2'!A1"/><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hyperlink" Target="#'Weiter gehts'!A1"/><Relationship Id="rId1" Type="http://schemas.openxmlformats.org/officeDocument/2006/relationships/hyperlink" Target="#'Zusammenfassung 2 (L&#214;SUNG)'!A1"/></Relationships>
</file>

<file path=xl/drawings/_rels/drawing23.xml.rels><?xml version="1.0" encoding="UTF-8" standalone="yes"?>
<Relationships xmlns="http://schemas.openxmlformats.org/package/2006/relationships"><Relationship Id="rId2" Type="http://schemas.openxmlformats.org/officeDocument/2006/relationships/hyperlink" Target="#'Zusammenfassung 2'!A1"/><Relationship Id="rId1" Type="http://schemas.openxmlformats.org/officeDocument/2006/relationships/hyperlink" Target="#'Absolute Zellbez&#252;ge'!A1"/></Relationships>
</file>

<file path=xl/drawings/_rels/drawing24.xml.rels><?xml version="1.0" encoding="UTF-8" standalone="yes"?>
<Relationships xmlns="http://schemas.openxmlformats.org/package/2006/relationships"><Relationship Id="rId2" Type="http://schemas.openxmlformats.org/officeDocument/2006/relationships/hyperlink" Target="#'Zusammenfassung 2 (L&#214;SUNG)'!A1"/><Relationship Id="rId1" Type="http://schemas.openxmlformats.org/officeDocument/2006/relationships/hyperlink" Target="#'Absolute Zellbez&#252;ge (L&#214;SUNG)'!A1"/></Relationships>
</file>

<file path=xl/drawings/_rels/drawing25.xml.rels><?xml version="1.0" encoding="UTF-8" standalone="yes"?>
<Relationships xmlns="http://schemas.openxmlformats.org/package/2006/relationships"><Relationship Id="rId2" Type="http://schemas.openxmlformats.org/officeDocument/2006/relationships/hyperlink" Target="#'Absolute Zellbez&#252;ge'!A1"/><Relationship Id="rId1" Type="http://schemas.openxmlformats.org/officeDocument/2006/relationships/hyperlink" Target="#'Zusammenfassung 3'!A1"/></Relationships>
</file>

<file path=xl/drawings/_rels/drawing26.xml.rels><?xml version="1.0" encoding="UTF-8" standalone="yes"?>
<Relationships xmlns="http://schemas.openxmlformats.org/package/2006/relationships"><Relationship Id="rId2" Type="http://schemas.openxmlformats.org/officeDocument/2006/relationships/hyperlink" Target="#'Absolute Zellbez&#252;ge (L&#214;SUNG)'!A1"/><Relationship Id="rId1" Type="http://schemas.openxmlformats.org/officeDocument/2006/relationships/hyperlink" Target="#'Zusammenfassung 3 (L&#214;SUNG)'!A1"/></Relationships>
</file>

<file path=xl/drawings/_rels/drawing27.xml.rels><?xml version="1.0" encoding="UTF-8" standalone="yes"?>
<Relationships xmlns="http://schemas.openxmlformats.org/package/2006/relationships"><Relationship Id="rId2" Type="http://schemas.openxmlformats.org/officeDocument/2006/relationships/hyperlink" Target="#'Zusammenfassung 3'!A1"/><Relationship Id="rId1" Type="http://schemas.openxmlformats.org/officeDocument/2006/relationships/hyperlink" Target="#'Zusammenfassung 3.1'!A1"/></Relationships>
</file>

<file path=xl/drawings/_rels/drawing28.xml.rels><?xml version="1.0" encoding="UTF-8" standalone="yes"?>
<Relationships xmlns="http://schemas.openxmlformats.org/package/2006/relationships"><Relationship Id="rId2" Type="http://schemas.openxmlformats.org/officeDocument/2006/relationships/hyperlink" Target="#'Zusammenfassung 3 (L&#214;SUNG)'!A1"/><Relationship Id="rId1" Type="http://schemas.openxmlformats.org/officeDocument/2006/relationships/hyperlink" Target="#'Zusammenfassung 3.1 (L&#214;SUNG)'!A1"/></Relationships>
</file>

<file path=xl/drawings/_rels/drawing29.xml.rels><?xml version="1.0" encoding="UTF-8" standalone="yes"?>
<Relationships xmlns="http://schemas.openxmlformats.org/package/2006/relationships"><Relationship Id="rId2" Type="http://schemas.openxmlformats.org/officeDocument/2006/relationships/hyperlink" Target="#'Zusammenfassung 3.1'!A1"/><Relationship Id="rId1" Type="http://schemas.openxmlformats.org/officeDocument/2006/relationships/hyperlink" Target="#'Wenn 1'!A1"/></Relationships>
</file>

<file path=xl/drawings/_rels/drawing3.xml.rels><?xml version="1.0" encoding="UTF-8" standalone="yes"?>
<Relationships xmlns="http://schemas.openxmlformats.org/package/2006/relationships"><Relationship Id="rId2" Type="http://schemas.openxmlformats.org/officeDocument/2006/relationships/hyperlink" Target="#'Grundlegendes 2'!A1"/><Relationship Id="rId1" Type="http://schemas.openxmlformats.org/officeDocument/2006/relationships/hyperlink" Target="#Aufbau!A1"/></Relationships>
</file>

<file path=xl/drawings/_rels/drawing30.xml.rels><?xml version="1.0" encoding="UTF-8" standalone="yes"?>
<Relationships xmlns="http://schemas.openxmlformats.org/package/2006/relationships"><Relationship Id="rId2" Type="http://schemas.openxmlformats.org/officeDocument/2006/relationships/hyperlink" Target="#'Zusammenfassung 3.1 (L&#214;SUNG)'!A1"/><Relationship Id="rId1" Type="http://schemas.openxmlformats.org/officeDocument/2006/relationships/hyperlink" Target="#'Wenn 1 (L&#214;SUNG)'!A1"/></Relationships>
</file>

<file path=xl/drawings/_rels/drawing31.xml.rels><?xml version="1.0" encoding="UTF-8" standalone="yes"?>
<Relationships xmlns="http://schemas.openxmlformats.org/package/2006/relationships"><Relationship Id="rId2" Type="http://schemas.openxmlformats.org/officeDocument/2006/relationships/hyperlink" Target="#'Wenn 1'!A1"/><Relationship Id="rId1" Type="http://schemas.openxmlformats.org/officeDocument/2006/relationships/hyperlink" Target="#'Wenn 2'!A1"/></Relationships>
</file>

<file path=xl/drawings/_rels/drawing32.xml.rels><?xml version="1.0" encoding="UTF-8" standalone="yes"?>
<Relationships xmlns="http://schemas.openxmlformats.org/package/2006/relationships"><Relationship Id="rId2" Type="http://schemas.openxmlformats.org/officeDocument/2006/relationships/hyperlink" Target="#'Wenn 1 (L&#214;SUNG)'!A1"/><Relationship Id="rId1" Type="http://schemas.openxmlformats.org/officeDocument/2006/relationships/hyperlink" Target="#'Wenn 2 (L&#214;SUNG)'!A1"/></Relationships>
</file>

<file path=xl/drawings/_rels/drawing33.xml.rels><?xml version="1.0" encoding="UTF-8" standalone="yes"?>
<Relationships xmlns="http://schemas.openxmlformats.org/package/2006/relationships"><Relationship Id="rId2" Type="http://schemas.openxmlformats.org/officeDocument/2006/relationships/hyperlink" Target="#'Wenn 2'!A1"/><Relationship Id="rId1" Type="http://schemas.openxmlformats.org/officeDocument/2006/relationships/hyperlink" Target="#'Wenn 2.1'!A1"/></Relationships>
</file>

<file path=xl/drawings/_rels/drawing34.xml.rels><?xml version="1.0" encoding="UTF-8" standalone="yes"?>
<Relationships xmlns="http://schemas.openxmlformats.org/package/2006/relationships"><Relationship Id="rId2" Type="http://schemas.openxmlformats.org/officeDocument/2006/relationships/hyperlink" Target="#'Wenn 2 (L&#214;SUNG)'!A1"/><Relationship Id="rId1" Type="http://schemas.openxmlformats.org/officeDocument/2006/relationships/hyperlink" Target="#'Wenn 2.1 (L&#214;SUNG)'!A1"/></Relationships>
</file>

<file path=xl/drawings/_rels/drawing35.xml.rels><?xml version="1.0" encoding="UTF-8" standalone="yes"?>
<Relationships xmlns="http://schemas.openxmlformats.org/package/2006/relationships"><Relationship Id="rId2" Type="http://schemas.openxmlformats.org/officeDocument/2006/relationships/hyperlink" Target="#'Wenn 2.1'!A1"/><Relationship Id="rId1" Type="http://schemas.openxmlformats.org/officeDocument/2006/relationships/hyperlink" Target="#'Wenn 3'!A1"/></Relationships>
</file>

<file path=xl/drawings/_rels/drawing36.xml.rels><?xml version="1.0" encoding="UTF-8" standalone="yes"?>
<Relationships xmlns="http://schemas.openxmlformats.org/package/2006/relationships"><Relationship Id="rId2" Type="http://schemas.openxmlformats.org/officeDocument/2006/relationships/hyperlink" Target="#'Wenn 2.1 (L&#214;SUNG)'!A1"/><Relationship Id="rId1" Type="http://schemas.openxmlformats.org/officeDocument/2006/relationships/hyperlink" Target="#'Wenn 3 (L&#214;SUNG)'!A1"/></Relationships>
</file>

<file path=xl/drawings/_rels/drawing37.xml.rels><?xml version="1.0" encoding="UTF-8" standalone="yes"?>
<Relationships xmlns="http://schemas.openxmlformats.org/package/2006/relationships"><Relationship Id="rId2" Type="http://schemas.openxmlformats.org/officeDocument/2006/relationships/hyperlink" Target="#'Wenn 3'!A1"/><Relationship Id="rId1" Type="http://schemas.openxmlformats.org/officeDocument/2006/relationships/hyperlink" Target="#'Wenn 3.1'!A1"/></Relationships>
</file>

<file path=xl/drawings/_rels/drawing38.xml.rels><?xml version="1.0" encoding="UTF-8" standalone="yes"?>
<Relationships xmlns="http://schemas.openxmlformats.org/package/2006/relationships"><Relationship Id="rId2" Type="http://schemas.openxmlformats.org/officeDocument/2006/relationships/hyperlink" Target="#'Wenn 3 (L&#214;SUNG)'!A1"/><Relationship Id="rId1" Type="http://schemas.openxmlformats.org/officeDocument/2006/relationships/hyperlink" Target="#'Wenn 3.1 (L&#214;SUNG)'!A1"/></Relationships>
</file>

<file path=xl/drawings/_rels/drawing39.xml.rels><?xml version="1.0" encoding="UTF-8" standalone="yes"?>
<Relationships xmlns="http://schemas.openxmlformats.org/package/2006/relationships"><Relationship Id="rId2" Type="http://schemas.openxmlformats.org/officeDocument/2006/relationships/hyperlink" Target="#'Wenn 3.1'!A1"/><Relationship Id="rId1" Type="http://schemas.openxmlformats.org/officeDocument/2006/relationships/hyperlink" Target="#'Wenn 4'!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undlegendes 4'!A1"/><Relationship Id="rId1" Type="http://schemas.openxmlformats.org/officeDocument/2006/relationships/image" Target="../media/image1.png"/><Relationship Id="rId4" Type="http://schemas.openxmlformats.org/officeDocument/2006/relationships/hyperlink" Target="#'Grundlegendes 3'!A1"/></Relationships>
</file>

<file path=xl/drawings/_rels/drawing40.xml.rels><?xml version="1.0" encoding="UTF-8" standalone="yes"?>
<Relationships xmlns="http://schemas.openxmlformats.org/package/2006/relationships"><Relationship Id="rId2" Type="http://schemas.openxmlformats.org/officeDocument/2006/relationships/hyperlink" Target="#'Wenn 3.1 (L&#214;SUNG)'!A1"/><Relationship Id="rId1" Type="http://schemas.openxmlformats.org/officeDocument/2006/relationships/hyperlink" Target="#'Wenn 4 (L&#214;SUNG)'!A1"/></Relationships>
</file>

<file path=xl/drawings/_rels/drawing41.xml.rels><?xml version="1.0" encoding="UTF-8" standalone="yes"?>
<Relationships xmlns="http://schemas.openxmlformats.org/package/2006/relationships"><Relationship Id="rId2" Type="http://schemas.openxmlformats.org/officeDocument/2006/relationships/hyperlink" Target="#'Wenn 4'!A1"/><Relationship Id="rId1" Type="http://schemas.openxmlformats.org/officeDocument/2006/relationships/hyperlink" Target="#'Wenn 5'!A1"/></Relationships>
</file>

<file path=xl/drawings/_rels/drawing42.xml.rels><?xml version="1.0" encoding="UTF-8" standalone="yes"?>
<Relationships xmlns="http://schemas.openxmlformats.org/package/2006/relationships"><Relationship Id="rId2" Type="http://schemas.openxmlformats.org/officeDocument/2006/relationships/hyperlink" Target="#'Wenn 4 (L&#214;SUNG)'!A1"/><Relationship Id="rId1" Type="http://schemas.openxmlformats.org/officeDocument/2006/relationships/hyperlink" Target="#'Wenn 5 (L&#214;SUNG)'!A1"/></Relationships>
</file>

<file path=xl/drawings/_rels/drawing43.xml.rels><?xml version="1.0" encoding="UTF-8" standalone="yes"?>
<Relationships xmlns="http://schemas.openxmlformats.org/package/2006/relationships"><Relationship Id="rId2" Type="http://schemas.openxmlformats.org/officeDocument/2006/relationships/hyperlink" Target="#'Wenn 5'!A1"/><Relationship Id="rId1" Type="http://schemas.openxmlformats.org/officeDocument/2006/relationships/hyperlink" Target="#'Zusammenfassung 4'!A1"/></Relationships>
</file>

<file path=xl/drawings/_rels/drawing44.xml.rels><?xml version="1.0" encoding="UTF-8" standalone="yes"?>
<Relationships xmlns="http://schemas.openxmlformats.org/package/2006/relationships"><Relationship Id="rId2" Type="http://schemas.openxmlformats.org/officeDocument/2006/relationships/hyperlink" Target="#'Wenn 5 (L&#214;SUNG)'!A1"/><Relationship Id="rId1" Type="http://schemas.openxmlformats.org/officeDocument/2006/relationships/hyperlink" Target="#'Zusammenfassung 4 (L&#214;SUNG)'!A1"/></Relationships>
</file>

<file path=xl/drawings/_rels/drawing45.xml.rels><?xml version="1.0" encoding="UTF-8" standalone="yes"?>
<Relationships xmlns="http://schemas.openxmlformats.org/package/2006/relationships"><Relationship Id="rId2" Type="http://schemas.openxmlformats.org/officeDocument/2006/relationships/hyperlink" Target="#'Zusammenfassung 4'!A1"/><Relationship Id="rId1" Type="http://schemas.openxmlformats.org/officeDocument/2006/relationships/hyperlink" Target="#'Diagramme 1'!A1"/></Relationships>
</file>

<file path=xl/drawings/_rels/drawing46.xml.rels><?xml version="1.0" encoding="UTF-8" standalone="yes"?>
<Relationships xmlns="http://schemas.openxmlformats.org/package/2006/relationships"><Relationship Id="rId3" Type="http://schemas.openxmlformats.org/officeDocument/2006/relationships/hyperlink" Target="#'Zusammenfassung 4 (L&#214;SUNG)'!A1"/><Relationship Id="rId2" Type="http://schemas.openxmlformats.org/officeDocument/2006/relationships/hyperlink" Target="#'Diagramme 2'!A1"/><Relationship Id="rId1" Type="http://schemas.openxmlformats.org/officeDocument/2006/relationships/chart" Target="../charts/chart1.xml"/></Relationships>
</file>

<file path=xl/drawings/_rels/drawing47.xml.rels><?xml version="1.0" encoding="UTF-8" standalone="yes"?>
<Relationships xmlns="http://schemas.openxmlformats.org/package/2006/relationships"><Relationship Id="rId3" Type="http://schemas.openxmlformats.org/officeDocument/2006/relationships/hyperlink" Target="#'Diagramme 1'!A1"/><Relationship Id="rId2" Type="http://schemas.openxmlformats.org/officeDocument/2006/relationships/hyperlink" Target="#'Diagramme 2.1'!A1"/><Relationship Id="rId1" Type="http://schemas.openxmlformats.org/officeDocument/2006/relationships/chart" Target="../charts/chart2.xml"/></Relationships>
</file>

<file path=xl/drawings/_rels/drawing48.xml.rels><?xml version="1.0" encoding="UTF-8" standalone="yes"?>
<Relationships xmlns="http://schemas.openxmlformats.org/package/2006/relationships"><Relationship Id="rId2" Type="http://schemas.openxmlformats.org/officeDocument/2006/relationships/hyperlink" Target="#'Diagramme 2'!A1"/><Relationship Id="rId1" Type="http://schemas.openxmlformats.org/officeDocument/2006/relationships/hyperlink" Target="#'Diagramme 2.1 (L&#214;SUNG)'!A1"/></Relationships>
</file>

<file path=xl/drawings/_rels/drawing4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hyperlink" Target="#'Diagramme 2.1'!A1"/><Relationship Id="rId1" Type="http://schemas.openxmlformats.org/officeDocument/2006/relationships/hyperlink" Target="#'S-Verweis 1'!A1"/></Relationships>
</file>

<file path=xl/drawings/_rels/drawing5.xml.rels><?xml version="1.0" encoding="UTF-8" standalone="yes"?>
<Relationships xmlns="http://schemas.openxmlformats.org/package/2006/relationships"><Relationship Id="rId2" Type="http://schemas.openxmlformats.org/officeDocument/2006/relationships/hyperlink" Target="#Aufbau!A1"/><Relationship Id="rId1" Type="http://schemas.openxmlformats.org/officeDocument/2006/relationships/hyperlink" Target="#Grundrechenarten!A1"/></Relationships>
</file>

<file path=xl/drawings/_rels/drawing50.xml.rels><?xml version="1.0" encoding="UTF-8" standalone="yes"?>
<Relationships xmlns="http://schemas.openxmlformats.org/package/2006/relationships"><Relationship Id="rId2" Type="http://schemas.openxmlformats.org/officeDocument/2006/relationships/hyperlink" Target="#'Diagramme 2.1 (L&#214;SUNG)'!A1"/><Relationship Id="rId1" Type="http://schemas.openxmlformats.org/officeDocument/2006/relationships/hyperlink" Target="#'S-Verweis 2'!A1"/></Relationships>
</file>

<file path=xl/drawings/_rels/drawing51.xml.rels><?xml version="1.0" encoding="UTF-8" standalone="yes"?>
<Relationships xmlns="http://schemas.openxmlformats.org/package/2006/relationships"><Relationship Id="rId2" Type="http://schemas.openxmlformats.org/officeDocument/2006/relationships/hyperlink" Target="#'S-Verweis 1'!A1"/><Relationship Id="rId1" Type="http://schemas.openxmlformats.org/officeDocument/2006/relationships/hyperlink" Target="#'S-Verweis 2 (L&#214;SUNG)'!A1"/></Relationships>
</file>

<file path=xl/drawings/_rels/drawing52.xml.rels><?xml version="1.0" encoding="UTF-8" standalone="yes"?>
<Relationships xmlns="http://schemas.openxmlformats.org/package/2006/relationships"><Relationship Id="rId2" Type="http://schemas.openxmlformats.org/officeDocument/2006/relationships/hyperlink" Target="#'S-Verweis 2'!A1"/><Relationship Id="rId1" Type="http://schemas.openxmlformats.org/officeDocument/2006/relationships/hyperlink" Target="#'S-Verweis 3'!A1"/></Relationships>
</file>

<file path=xl/drawings/_rels/drawing53.xml.rels><?xml version="1.0" encoding="UTF-8" standalone="yes"?>
<Relationships xmlns="http://schemas.openxmlformats.org/package/2006/relationships"><Relationship Id="rId2" Type="http://schemas.openxmlformats.org/officeDocument/2006/relationships/hyperlink" Target="#'S-Verweis 2 (L&#214;SUNG)'!A1"/><Relationship Id="rId1" Type="http://schemas.openxmlformats.org/officeDocument/2006/relationships/hyperlink" Target="#'S-Verweis 3 (L&#214;SUNG)'!A1"/></Relationships>
</file>

<file path=xl/drawings/_rels/drawing54.xml.rels><?xml version="1.0" encoding="UTF-8" standalone="yes"?>
<Relationships xmlns="http://schemas.openxmlformats.org/package/2006/relationships"><Relationship Id="rId2" Type="http://schemas.openxmlformats.org/officeDocument/2006/relationships/hyperlink" Target="#'S-Verweis 3'!A1"/><Relationship Id="rId1" Type="http://schemas.openxmlformats.org/officeDocument/2006/relationships/hyperlink" Target="#'S-Verweis 4'!A1"/></Relationships>
</file>

<file path=xl/drawings/_rels/drawing55.xml.rels><?xml version="1.0" encoding="UTF-8" standalone="yes"?>
<Relationships xmlns="http://schemas.openxmlformats.org/package/2006/relationships"><Relationship Id="rId2" Type="http://schemas.openxmlformats.org/officeDocument/2006/relationships/hyperlink" Target="#'S-Verweis 3 (L&#214;SUNG)'!A1"/><Relationship Id="rId1" Type="http://schemas.openxmlformats.org/officeDocument/2006/relationships/hyperlink" Target="#'S-Verweis 4 (L&#214;SUNG)'!A1"/></Relationships>
</file>

<file path=xl/drawings/_rels/drawing56.xml.rels><?xml version="1.0" encoding="UTF-8" standalone="yes"?>
<Relationships xmlns="http://schemas.openxmlformats.org/package/2006/relationships"><Relationship Id="rId2" Type="http://schemas.openxmlformats.org/officeDocument/2006/relationships/hyperlink" Target="#'S-Verweis 4'!A1"/><Relationship Id="rId1" Type="http://schemas.openxmlformats.org/officeDocument/2006/relationships/hyperlink" Target="#'S-Verweis 5'!A1"/></Relationships>
</file>

<file path=xl/drawings/_rels/drawing57.xml.rels><?xml version="1.0" encoding="UTF-8" standalone="yes"?>
<Relationships xmlns="http://schemas.openxmlformats.org/package/2006/relationships"><Relationship Id="rId2" Type="http://schemas.openxmlformats.org/officeDocument/2006/relationships/hyperlink" Target="#'S-Verweis 4 (L&#214;SUNG)'!A1"/><Relationship Id="rId1" Type="http://schemas.openxmlformats.org/officeDocument/2006/relationships/hyperlink" Target="#'S-Verweis 5 (L&#214;SUNG)'!A1"/></Relationships>
</file>

<file path=xl/drawings/_rels/drawing58.xml.rels><?xml version="1.0" encoding="UTF-8" standalone="yes"?>
<Relationships xmlns="http://schemas.openxmlformats.org/package/2006/relationships"><Relationship Id="rId2" Type="http://schemas.openxmlformats.org/officeDocument/2006/relationships/hyperlink" Target="#'S-Verweis 5'!A1"/><Relationship Id="rId1" Type="http://schemas.openxmlformats.org/officeDocument/2006/relationships/hyperlink" Target="#'S-Verweis 6'!A1"/></Relationships>
</file>

<file path=xl/drawings/_rels/drawing59.xml.rels><?xml version="1.0" encoding="UTF-8" standalone="yes"?>
<Relationships xmlns="http://schemas.openxmlformats.org/package/2006/relationships"><Relationship Id="rId2" Type="http://schemas.openxmlformats.org/officeDocument/2006/relationships/hyperlink" Target="#'S-Verweis 5 (L&#214;SUNG)'!A1"/><Relationship Id="rId1" Type="http://schemas.openxmlformats.org/officeDocument/2006/relationships/hyperlink" Target="#'S-Verweis 6 (L&#214;SUNG)'!A1"/></Relationships>
</file>

<file path=xl/drawings/_rels/drawing6.xml.rels><?xml version="1.0" encoding="UTF-8" standalone="yes"?>
<Relationships xmlns="http://schemas.openxmlformats.org/package/2006/relationships"><Relationship Id="rId2" Type="http://schemas.openxmlformats.org/officeDocument/2006/relationships/hyperlink" Target="#'Grundlegendes 4'!A1"/><Relationship Id="rId1" Type="http://schemas.openxmlformats.org/officeDocument/2006/relationships/hyperlink" Target="#'Grundrechenarten (L&#214;SUNG)'!A1"/></Relationships>
</file>

<file path=xl/drawings/_rels/drawing60.xml.rels><?xml version="1.0" encoding="UTF-8" standalone="yes"?>
<Relationships xmlns="http://schemas.openxmlformats.org/package/2006/relationships"><Relationship Id="rId2" Type="http://schemas.openxmlformats.org/officeDocument/2006/relationships/hyperlink" Target="#'S-Verweis 6'!A1"/><Relationship Id="rId1" Type="http://schemas.openxmlformats.org/officeDocument/2006/relationships/hyperlink" Target="#'S-Verweis 7'!A1"/></Relationships>
</file>

<file path=xl/drawings/_rels/drawing61.xml.rels><?xml version="1.0" encoding="UTF-8" standalone="yes"?>
<Relationships xmlns="http://schemas.openxmlformats.org/package/2006/relationships"><Relationship Id="rId2" Type="http://schemas.openxmlformats.org/officeDocument/2006/relationships/hyperlink" Target="#'S-Verweis 6 (L&#214;SUNG)'!A1"/><Relationship Id="rId1" Type="http://schemas.openxmlformats.org/officeDocument/2006/relationships/hyperlink" Target="#'S-Verweis 7 (L&#214;SUNG)'!A1"/></Relationships>
</file>

<file path=xl/drawings/_rels/drawing62.xml.rels><?xml version="1.0" encoding="UTF-8" standalone="yes"?>
<Relationships xmlns="http://schemas.openxmlformats.org/package/2006/relationships"><Relationship Id="rId1" Type="http://schemas.openxmlformats.org/officeDocument/2006/relationships/hyperlink" Target="#'S-Verweis 8'!A1"/></Relationships>
</file>

<file path=xl/drawings/_rels/drawing63.xml.rels><?xml version="1.0" encoding="UTF-8" standalone="yes"?>
<Relationships xmlns="http://schemas.openxmlformats.org/package/2006/relationships"><Relationship Id="rId2" Type="http://schemas.openxmlformats.org/officeDocument/2006/relationships/hyperlink" Target="#'S-Verweis 7 (L&#214;SUNG)'!A1"/><Relationship Id="rId1" Type="http://schemas.openxmlformats.org/officeDocument/2006/relationships/hyperlink" Target="#'S-Verweis 8 (L&#214;SUNG)'!A1"/></Relationships>
</file>

<file path=xl/drawings/_rels/drawing64.xml.rels><?xml version="1.0" encoding="UTF-8" standalone="yes"?>
<Relationships xmlns="http://schemas.openxmlformats.org/package/2006/relationships"><Relationship Id="rId2" Type="http://schemas.openxmlformats.org/officeDocument/2006/relationships/hyperlink" Target="#'S-Verweis 8'!A1"/><Relationship Id="rId1" Type="http://schemas.openxmlformats.org/officeDocument/2006/relationships/hyperlink" Target="#Ende!A1"/></Relationships>
</file>

<file path=xl/drawings/_rels/drawing65.xml.rels><?xml version="1.0" encoding="UTF-8" standalone="yes"?>
<Relationships xmlns="http://schemas.openxmlformats.org/package/2006/relationships"><Relationship Id="rId1" Type="http://schemas.openxmlformats.org/officeDocument/2006/relationships/hyperlink" Target="#Grundlegendes!A1"/></Relationships>
</file>

<file path=xl/drawings/_rels/drawing7.xml.rels><?xml version="1.0" encoding="UTF-8" standalone="yes"?>
<Relationships xmlns="http://schemas.openxmlformats.org/package/2006/relationships"><Relationship Id="rId2" Type="http://schemas.openxmlformats.org/officeDocument/2006/relationships/hyperlink" Target="#Grundrechenarten!A1"/><Relationship Id="rId1" Type="http://schemas.openxmlformats.org/officeDocument/2006/relationships/hyperlink" Target="#Ausf&#252;llen!A1"/></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Grundrechenarten (L&#214;SUNG)'!A1"/><Relationship Id="rId1" Type="http://schemas.openxmlformats.org/officeDocument/2006/relationships/hyperlink" Target="#'Grundrechenarten 2'!A1"/><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hyperlink" Target="#Ausf&#252;llen!A1"/><Relationship Id="rId1" Type="http://schemas.openxmlformats.org/officeDocument/2006/relationships/hyperlink" Target="#'Grundrechenarten 2 (L&#214;SUNG)'!A1"/></Relationships>
</file>

<file path=xl/drawings/drawing1.xml><?xml version="1.0" encoding="utf-8"?>
<xdr:wsDr xmlns:xdr="http://schemas.openxmlformats.org/drawingml/2006/spreadsheetDrawing" xmlns:a="http://schemas.openxmlformats.org/drawingml/2006/main">
  <xdr:twoCellAnchor>
    <xdr:from>
      <xdr:col>1</xdr:col>
      <xdr:colOff>388619</xdr:colOff>
      <xdr:row>5</xdr:row>
      <xdr:rowOff>167640</xdr:rowOff>
    </xdr:from>
    <xdr:to>
      <xdr:col>3</xdr:col>
      <xdr:colOff>133218</xdr:colOff>
      <xdr:row>9</xdr:row>
      <xdr:rowOff>106680</xdr:rowOff>
    </xdr:to>
    <xdr:sp macro="" textlink="">
      <xdr:nvSpPr>
        <xdr:cNvPr id="7" name="Pfeil: nach rechts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1181099" y="1280160"/>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544697</xdr:colOff>
      <xdr:row>14</xdr:row>
      <xdr:rowOff>17583</xdr:rowOff>
    </xdr:from>
    <xdr:to>
      <xdr:col>5</xdr:col>
      <xdr:colOff>679938</xdr:colOff>
      <xdr:row>17</xdr:row>
      <xdr:rowOff>143020</xdr:rowOff>
    </xdr:to>
    <xdr:sp macro="" textlink="">
      <xdr:nvSpPr>
        <xdr:cNvPr id="4" name="Pfeil: nach rechts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4085066" y="2596660"/>
          <a:ext cx="138374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3</xdr:col>
      <xdr:colOff>257908</xdr:colOff>
      <xdr:row>14</xdr:row>
      <xdr:rowOff>17583</xdr:rowOff>
    </xdr:from>
    <xdr:to>
      <xdr:col>4</xdr:col>
      <xdr:colOff>415158</xdr:colOff>
      <xdr:row>17</xdr:row>
      <xdr:rowOff>143020</xdr:rowOff>
    </xdr:to>
    <xdr:sp macro="" textlink="">
      <xdr:nvSpPr>
        <xdr:cNvPr id="5" name="Pfeil: nach rechts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flipH="1">
          <a:off x="2631831" y="2596660"/>
          <a:ext cx="1323696"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1248077</xdr:colOff>
      <xdr:row>16</xdr:row>
      <xdr:rowOff>87937</xdr:rowOff>
    </xdr:from>
    <xdr:to>
      <xdr:col>6</xdr:col>
      <xdr:colOff>70333</xdr:colOff>
      <xdr:row>20</xdr:row>
      <xdr:rowOff>31666</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788446" y="3135937"/>
          <a:ext cx="138374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3</xdr:col>
      <xdr:colOff>961288</xdr:colOff>
      <xdr:row>16</xdr:row>
      <xdr:rowOff>87937</xdr:rowOff>
    </xdr:from>
    <xdr:to>
      <xdr:col>4</xdr:col>
      <xdr:colOff>1118538</xdr:colOff>
      <xdr:row>20</xdr:row>
      <xdr:rowOff>31666</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flipH="1">
          <a:off x="3335211" y="3135937"/>
          <a:ext cx="1323696"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75775</xdr:colOff>
      <xdr:row>6</xdr:row>
      <xdr:rowOff>105506</xdr:rowOff>
    </xdr:from>
    <xdr:to>
      <xdr:col>3</xdr:col>
      <xdr:colOff>668215</xdr:colOff>
      <xdr:row>10</xdr:row>
      <xdr:rowOff>49236</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658390" y="1049214"/>
          <a:ext cx="1383748"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205154</xdr:colOff>
      <xdr:row>6</xdr:row>
      <xdr:rowOff>105506</xdr:rowOff>
    </xdr:from>
    <xdr:to>
      <xdr:col>1</xdr:col>
      <xdr:colOff>737543</xdr:colOff>
      <xdr:row>10</xdr:row>
      <xdr:rowOff>49236</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flipH="1">
          <a:off x="205154" y="1049214"/>
          <a:ext cx="1323697"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75775</xdr:colOff>
      <xdr:row>7</xdr:row>
      <xdr:rowOff>105506</xdr:rowOff>
    </xdr:from>
    <xdr:to>
      <xdr:col>3</xdr:col>
      <xdr:colOff>668215</xdr:colOff>
      <xdr:row>11</xdr:row>
      <xdr:rowOff>49236</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660735" y="1225646"/>
          <a:ext cx="1384920" cy="67525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205154</xdr:colOff>
      <xdr:row>7</xdr:row>
      <xdr:rowOff>105506</xdr:rowOff>
    </xdr:from>
    <xdr:to>
      <xdr:col>1</xdr:col>
      <xdr:colOff>737543</xdr:colOff>
      <xdr:row>11</xdr:row>
      <xdr:rowOff>49236</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flipH="1">
          <a:off x="205154" y="1225646"/>
          <a:ext cx="1324869" cy="67525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663525</xdr:colOff>
      <xdr:row>11</xdr:row>
      <xdr:rowOff>0</xdr:rowOff>
    </xdr:from>
    <xdr:to>
      <xdr:col>8</xdr:col>
      <xdr:colOff>467856</xdr:colOff>
      <xdr:row>14</xdr:row>
      <xdr:rowOff>130232</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401780" y="2092036"/>
          <a:ext cx="138374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5</xdr:col>
      <xdr:colOff>0</xdr:colOff>
      <xdr:row>11</xdr:row>
      <xdr:rowOff>0</xdr:rowOff>
    </xdr:from>
    <xdr:to>
      <xdr:col>6</xdr:col>
      <xdr:colOff>533986</xdr:colOff>
      <xdr:row>14</xdr:row>
      <xdr:rowOff>130232</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flipH="1">
          <a:off x="3948545" y="2092036"/>
          <a:ext cx="1323696"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663525</xdr:colOff>
      <xdr:row>11</xdr:row>
      <xdr:rowOff>0</xdr:rowOff>
    </xdr:from>
    <xdr:to>
      <xdr:col>8</xdr:col>
      <xdr:colOff>467856</xdr:colOff>
      <xdr:row>14</xdr:row>
      <xdr:rowOff>130232</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5401780" y="2092036"/>
          <a:ext cx="138374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5</xdr:col>
      <xdr:colOff>0</xdr:colOff>
      <xdr:row>11</xdr:row>
      <xdr:rowOff>0</xdr:rowOff>
    </xdr:from>
    <xdr:to>
      <xdr:col>6</xdr:col>
      <xdr:colOff>533986</xdr:colOff>
      <xdr:row>14</xdr:row>
      <xdr:rowOff>130232</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flipH="1">
          <a:off x="3948545" y="2092036"/>
          <a:ext cx="1323696"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615035</xdr:colOff>
      <xdr:row>5</xdr:row>
      <xdr:rowOff>11724</xdr:rowOff>
    </xdr:from>
    <xdr:to>
      <xdr:col>5</xdr:col>
      <xdr:colOff>416169</xdr:colOff>
      <xdr:row>8</xdr:row>
      <xdr:rowOff>137160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2988958" y="920262"/>
          <a:ext cx="138374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1</xdr:col>
      <xdr:colOff>744415</xdr:colOff>
      <xdr:row>5</xdr:row>
      <xdr:rowOff>11724</xdr:rowOff>
    </xdr:from>
    <xdr:to>
      <xdr:col>3</xdr:col>
      <xdr:colOff>485496</xdr:colOff>
      <xdr:row>8</xdr:row>
      <xdr:rowOff>137160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flipH="1">
          <a:off x="1535723" y="920262"/>
          <a:ext cx="1323696"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663525</xdr:colOff>
      <xdr:row>11</xdr:row>
      <xdr:rowOff>0</xdr:rowOff>
    </xdr:from>
    <xdr:to>
      <xdr:col>8</xdr:col>
      <xdr:colOff>467856</xdr:colOff>
      <xdr:row>14</xdr:row>
      <xdr:rowOff>130232</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418405" y="2103120"/>
          <a:ext cx="1389291" cy="678872"/>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5</xdr:col>
      <xdr:colOff>0</xdr:colOff>
      <xdr:row>11</xdr:row>
      <xdr:rowOff>0</xdr:rowOff>
    </xdr:from>
    <xdr:to>
      <xdr:col>6</xdr:col>
      <xdr:colOff>533986</xdr:colOff>
      <xdr:row>14</xdr:row>
      <xdr:rowOff>130232</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flipH="1">
          <a:off x="3962400" y="2103120"/>
          <a:ext cx="1326466" cy="678872"/>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663525</xdr:colOff>
      <xdr:row>11</xdr:row>
      <xdr:rowOff>0</xdr:rowOff>
    </xdr:from>
    <xdr:to>
      <xdr:col>8</xdr:col>
      <xdr:colOff>467856</xdr:colOff>
      <xdr:row>14</xdr:row>
      <xdr:rowOff>130232</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5532705" y="2103120"/>
          <a:ext cx="1389291" cy="678872"/>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5</xdr:col>
      <xdr:colOff>0</xdr:colOff>
      <xdr:row>11</xdr:row>
      <xdr:rowOff>0</xdr:rowOff>
    </xdr:from>
    <xdr:to>
      <xdr:col>6</xdr:col>
      <xdr:colOff>533986</xdr:colOff>
      <xdr:row>14</xdr:row>
      <xdr:rowOff>130232</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flipH="1">
          <a:off x="4076700" y="2103120"/>
          <a:ext cx="1326466" cy="678872"/>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259434</xdr:colOff>
      <xdr:row>5</xdr:row>
      <xdr:rowOff>99060</xdr:rowOff>
    </xdr:from>
    <xdr:to>
      <xdr:col>8</xdr:col>
      <xdr:colOff>54413</xdr:colOff>
      <xdr:row>9</xdr:row>
      <xdr:rowOff>36830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857084" y="1032510"/>
          <a:ext cx="1382479"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393700</xdr:colOff>
      <xdr:row>5</xdr:row>
      <xdr:rowOff>99060</xdr:rowOff>
    </xdr:from>
    <xdr:to>
      <xdr:col>6</xdr:col>
      <xdr:colOff>129895</xdr:colOff>
      <xdr:row>9</xdr:row>
      <xdr:rowOff>36830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flipH="1">
          <a:off x="5403850" y="1032510"/>
          <a:ext cx="1323695"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529458</xdr:colOff>
      <xdr:row>4</xdr:row>
      <xdr:rowOff>106680</xdr:rowOff>
    </xdr:from>
    <xdr:to>
      <xdr:col>4</xdr:col>
      <xdr:colOff>274057</xdr:colOff>
      <xdr:row>8</xdr:row>
      <xdr:rowOff>45720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2114418" y="571500"/>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655320</xdr:colOff>
      <xdr:row>4</xdr:row>
      <xdr:rowOff>106680</xdr:rowOff>
    </xdr:from>
    <xdr:to>
      <xdr:col>2</xdr:col>
      <xdr:colOff>399919</xdr:colOff>
      <xdr:row>8</xdr:row>
      <xdr:rowOff>45720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flipH="1">
          <a:off x="655320" y="571500"/>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259434</xdr:colOff>
      <xdr:row>5</xdr:row>
      <xdr:rowOff>99060</xdr:rowOff>
    </xdr:from>
    <xdr:to>
      <xdr:col>8</xdr:col>
      <xdr:colOff>54413</xdr:colOff>
      <xdr:row>9</xdr:row>
      <xdr:rowOff>36830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858354" y="1028700"/>
          <a:ext cx="1379939" cy="66929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393700</xdr:colOff>
      <xdr:row>5</xdr:row>
      <xdr:rowOff>99060</xdr:rowOff>
    </xdr:from>
    <xdr:to>
      <xdr:col>6</xdr:col>
      <xdr:colOff>129895</xdr:colOff>
      <xdr:row>9</xdr:row>
      <xdr:rowOff>36830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flipH="1">
          <a:off x="5407660" y="1028700"/>
          <a:ext cx="1321155" cy="66929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110720</xdr:colOff>
      <xdr:row>4</xdr:row>
      <xdr:rowOff>82062</xdr:rowOff>
    </xdr:from>
    <xdr:to>
      <xdr:col>5</xdr:col>
      <xdr:colOff>140861</xdr:colOff>
      <xdr:row>19</xdr:row>
      <xdr:rowOff>29308</xdr:rowOff>
    </xdr:to>
    <xdr:pic>
      <xdr:nvPicPr>
        <xdr:cNvPr id="2" name="Grafik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a:srcRect r="38413" b="26595"/>
        <a:stretch/>
      </xdr:blipFill>
      <xdr:spPr>
        <a:xfrm>
          <a:off x="110720" y="808893"/>
          <a:ext cx="3986679" cy="267286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xdr:col>
      <xdr:colOff>609600</xdr:colOff>
      <xdr:row>8</xdr:row>
      <xdr:rowOff>164123</xdr:rowOff>
    </xdr:from>
    <xdr:to>
      <xdr:col>4</xdr:col>
      <xdr:colOff>82061</xdr:colOff>
      <xdr:row>10</xdr:row>
      <xdr:rowOff>35169</xdr:rowOff>
    </xdr:to>
    <xdr:sp macro="" textlink="">
      <xdr:nvSpPr>
        <xdr:cNvPr id="3" name="Rechteck 2">
          <a:extLst>
            <a:ext uri="{FF2B5EF4-FFF2-40B4-BE49-F238E27FC236}">
              <a16:creationId xmlns:a16="http://schemas.microsoft.com/office/drawing/2014/main" id="{00000000-0008-0000-1400-000003000000}"/>
            </a:ext>
          </a:extLst>
        </xdr:cNvPr>
        <xdr:cNvSpPr/>
      </xdr:nvSpPr>
      <xdr:spPr>
        <a:xfrm>
          <a:off x="2192215" y="1617785"/>
          <a:ext cx="1055077" cy="23446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773295</xdr:colOff>
      <xdr:row>8</xdr:row>
      <xdr:rowOff>158261</xdr:rowOff>
    </xdr:from>
    <xdr:to>
      <xdr:col>9</xdr:col>
      <xdr:colOff>573159</xdr:colOff>
      <xdr:row>12</xdr:row>
      <xdr:rowOff>105801</xdr:rowOff>
    </xdr:to>
    <xdr:sp macro="" textlink="">
      <xdr:nvSpPr>
        <xdr:cNvPr id="4" name="Pfeil: nach rechts 3">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6312449" y="1611923"/>
          <a:ext cx="1382479"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6</xdr:col>
      <xdr:colOff>111369</xdr:colOff>
      <xdr:row>8</xdr:row>
      <xdr:rowOff>158261</xdr:rowOff>
    </xdr:from>
    <xdr:to>
      <xdr:col>7</xdr:col>
      <xdr:colOff>643756</xdr:colOff>
      <xdr:row>12</xdr:row>
      <xdr:rowOff>105801</xdr:rowOff>
    </xdr:to>
    <xdr:sp macro="" textlink="">
      <xdr:nvSpPr>
        <xdr:cNvPr id="5" name="Pfeil: nach rechts 4">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flipH="1">
          <a:off x="4859215" y="1611923"/>
          <a:ext cx="1323695"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259434</xdr:colOff>
      <xdr:row>5</xdr:row>
      <xdr:rowOff>99060</xdr:rowOff>
    </xdr:from>
    <xdr:to>
      <xdr:col>8</xdr:col>
      <xdr:colOff>54413</xdr:colOff>
      <xdr:row>9</xdr:row>
      <xdr:rowOff>36830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858354" y="1028700"/>
          <a:ext cx="1379939" cy="66929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393700</xdr:colOff>
      <xdr:row>5</xdr:row>
      <xdr:rowOff>99060</xdr:rowOff>
    </xdr:from>
    <xdr:to>
      <xdr:col>6</xdr:col>
      <xdr:colOff>129895</xdr:colOff>
      <xdr:row>9</xdr:row>
      <xdr:rowOff>36830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flipH="1">
          <a:off x="5407660" y="1028700"/>
          <a:ext cx="1321155" cy="66929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259434</xdr:colOff>
      <xdr:row>5</xdr:row>
      <xdr:rowOff>99060</xdr:rowOff>
    </xdr:from>
    <xdr:to>
      <xdr:col>8</xdr:col>
      <xdr:colOff>54413</xdr:colOff>
      <xdr:row>9</xdr:row>
      <xdr:rowOff>36830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858354" y="1028700"/>
          <a:ext cx="1379939" cy="66929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393700</xdr:colOff>
      <xdr:row>5</xdr:row>
      <xdr:rowOff>99060</xdr:rowOff>
    </xdr:from>
    <xdr:to>
      <xdr:col>6</xdr:col>
      <xdr:colOff>129895</xdr:colOff>
      <xdr:row>9</xdr:row>
      <xdr:rowOff>36830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flipH="1">
          <a:off x="5407660" y="1028700"/>
          <a:ext cx="1321155" cy="66929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1415134</xdr:colOff>
      <xdr:row>9</xdr:row>
      <xdr:rowOff>144780</xdr:rowOff>
    </xdr:from>
    <xdr:to>
      <xdr:col>6</xdr:col>
      <xdr:colOff>488753</xdr:colOff>
      <xdr:row>13</xdr:row>
      <xdr:rowOff>72390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537554" y="1889760"/>
          <a:ext cx="1382479"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3</xdr:col>
      <xdr:colOff>754380</xdr:colOff>
      <xdr:row>9</xdr:row>
      <xdr:rowOff>144780</xdr:rowOff>
    </xdr:from>
    <xdr:to>
      <xdr:col>4</xdr:col>
      <xdr:colOff>1285595</xdr:colOff>
      <xdr:row>13</xdr:row>
      <xdr:rowOff>72390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flipH="1">
          <a:off x="4084320" y="1889760"/>
          <a:ext cx="1323695"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1415134</xdr:colOff>
      <xdr:row>9</xdr:row>
      <xdr:rowOff>144780</xdr:rowOff>
    </xdr:from>
    <xdr:to>
      <xdr:col>6</xdr:col>
      <xdr:colOff>488753</xdr:colOff>
      <xdr:row>13</xdr:row>
      <xdr:rowOff>72390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5537554" y="1889760"/>
          <a:ext cx="1382479"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3</xdr:col>
      <xdr:colOff>754380</xdr:colOff>
      <xdr:row>9</xdr:row>
      <xdr:rowOff>144780</xdr:rowOff>
    </xdr:from>
    <xdr:to>
      <xdr:col>4</xdr:col>
      <xdr:colOff>1285595</xdr:colOff>
      <xdr:row>13</xdr:row>
      <xdr:rowOff>72390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flipH="1">
          <a:off x="4084320" y="1889760"/>
          <a:ext cx="1323695"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206325</xdr:colOff>
      <xdr:row>6</xdr:row>
      <xdr:rowOff>175260</xdr:rowOff>
    </xdr:from>
    <xdr:to>
      <xdr:col>9</xdr:col>
      <xdr:colOff>766537</xdr:colOff>
      <xdr:row>10</xdr:row>
      <xdr:rowOff>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729045" y="1310640"/>
          <a:ext cx="1352692" cy="5715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6</xdr:col>
      <xdr:colOff>320040</xdr:colOff>
      <xdr:row>6</xdr:row>
      <xdr:rowOff>175260</xdr:rowOff>
    </xdr:from>
    <xdr:to>
      <xdr:col>8</xdr:col>
      <xdr:colOff>76786</xdr:colOff>
      <xdr:row>10</xdr:row>
      <xdr:rowOff>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flipH="1">
          <a:off x="5257800" y="1310640"/>
          <a:ext cx="1341706" cy="5715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206325</xdr:colOff>
      <xdr:row>6</xdr:row>
      <xdr:rowOff>175260</xdr:rowOff>
    </xdr:from>
    <xdr:to>
      <xdr:col>9</xdr:col>
      <xdr:colOff>766537</xdr:colOff>
      <xdr:row>10</xdr:row>
      <xdr:rowOff>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729045" y="1310640"/>
          <a:ext cx="1352692" cy="675755"/>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6</xdr:col>
      <xdr:colOff>320040</xdr:colOff>
      <xdr:row>6</xdr:row>
      <xdr:rowOff>175260</xdr:rowOff>
    </xdr:from>
    <xdr:to>
      <xdr:col>8</xdr:col>
      <xdr:colOff>76786</xdr:colOff>
      <xdr:row>10</xdr:row>
      <xdr:rowOff>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flipH="1">
          <a:off x="5257800" y="1310640"/>
          <a:ext cx="1341706" cy="675755"/>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206325</xdr:colOff>
      <xdr:row>6</xdr:row>
      <xdr:rowOff>175260</xdr:rowOff>
    </xdr:from>
    <xdr:to>
      <xdr:col>9</xdr:col>
      <xdr:colOff>766537</xdr:colOff>
      <xdr:row>10</xdr:row>
      <xdr:rowOff>111875</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416625" y="1310640"/>
          <a:ext cx="1352692" cy="675755"/>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6</xdr:col>
      <xdr:colOff>320040</xdr:colOff>
      <xdr:row>6</xdr:row>
      <xdr:rowOff>175260</xdr:rowOff>
    </xdr:from>
    <xdr:to>
      <xdr:col>8</xdr:col>
      <xdr:colOff>76786</xdr:colOff>
      <xdr:row>10</xdr:row>
      <xdr:rowOff>111875</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flipH="1">
          <a:off x="4945380" y="1310640"/>
          <a:ext cx="1341706" cy="675755"/>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206325</xdr:colOff>
      <xdr:row>6</xdr:row>
      <xdr:rowOff>175260</xdr:rowOff>
    </xdr:from>
    <xdr:to>
      <xdr:col>9</xdr:col>
      <xdr:colOff>766537</xdr:colOff>
      <xdr:row>10</xdr:row>
      <xdr:rowOff>111875</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6416625" y="1310640"/>
          <a:ext cx="1352692" cy="675755"/>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6</xdr:col>
      <xdr:colOff>320040</xdr:colOff>
      <xdr:row>6</xdr:row>
      <xdr:rowOff>175260</xdr:rowOff>
    </xdr:from>
    <xdr:to>
      <xdr:col>8</xdr:col>
      <xdr:colOff>76786</xdr:colOff>
      <xdr:row>10</xdr:row>
      <xdr:rowOff>111875</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flipH="1">
          <a:off x="4945380" y="1310640"/>
          <a:ext cx="1341706" cy="675755"/>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529458</xdr:colOff>
      <xdr:row>11</xdr:row>
      <xdr:rowOff>45720</xdr:rowOff>
    </xdr:from>
    <xdr:to>
      <xdr:col>4</xdr:col>
      <xdr:colOff>274057</xdr:colOff>
      <xdr:row>14</xdr:row>
      <xdr:rowOff>167640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114418" y="1790700"/>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655320</xdr:colOff>
      <xdr:row>11</xdr:row>
      <xdr:rowOff>45720</xdr:rowOff>
    </xdr:from>
    <xdr:to>
      <xdr:col>2</xdr:col>
      <xdr:colOff>399919</xdr:colOff>
      <xdr:row>14</xdr:row>
      <xdr:rowOff>167640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flipH="1">
          <a:off x="655320" y="1790700"/>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297180</xdr:colOff>
      <xdr:row>6</xdr:row>
      <xdr:rowOff>601980</xdr:rowOff>
    </xdr:from>
    <xdr:to>
      <xdr:col>2</xdr:col>
      <xdr:colOff>685800</xdr:colOff>
      <xdr:row>6</xdr:row>
      <xdr:rowOff>830580</xdr:rowOff>
    </xdr:to>
    <xdr:sp macro="" textlink="">
      <xdr:nvSpPr>
        <xdr:cNvPr id="2" name="Rechteck 1">
          <a:extLst>
            <a:ext uri="{FF2B5EF4-FFF2-40B4-BE49-F238E27FC236}">
              <a16:creationId xmlns:a16="http://schemas.microsoft.com/office/drawing/2014/main" id="{00000000-0008-0000-1D00-000002000000}"/>
            </a:ext>
          </a:extLst>
        </xdr:cNvPr>
        <xdr:cNvSpPr/>
      </xdr:nvSpPr>
      <xdr:spPr>
        <a:xfrm>
          <a:off x="297180" y="2057400"/>
          <a:ext cx="1973580" cy="2286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491490</xdr:colOff>
      <xdr:row>6</xdr:row>
      <xdr:rowOff>830580</xdr:rowOff>
    </xdr:from>
    <xdr:to>
      <xdr:col>4</xdr:col>
      <xdr:colOff>472440</xdr:colOff>
      <xdr:row>6</xdr:row>
      <xdr:rowOff>1211580</xdr:rowOff>
    </xdr:to>
    <xdr:cxnSp macro="">
      <xdr:nvCxnSpPr>
        <xdr:cNvPr id="3" name="Gerade Verbindung mit Pfeil 2">
          <a:extLst>
            <a:ext uri="{FF2B5EF4-FFF2-40B4-BE49-F238E27FC236}">
              <a16:creationId xmlns:a16="http://schemas.microsoft.com/office/drawing/2014/main" id="{00000000-0008-0000-1D00-000003000000}"/>
            </a:ext>
          </a:extLst>
        </xdr:cNvPr>
        <xdr:cNvCxnSpPr>
          <a:endCxn id="2" idx="2"/>
        </xdr:cNvCxnSpPr>
      </xdr:nvCxnSpPr>
      <xdr:spPr>
        <a:xfrm flipH="1" flipV="1">
          <a:off x="1283970" y="2286000"/>
          <a:ext cx="2564130" cy="3810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716280</xdr:colOff>
      <xdr:row>6</xdr:row>
      <xdr:rowOff>609600</xdr:rowOff>
    </xdr:from>
    <xdr:to>
      <xdr:col>4</xdr:col>
      <xdr:colOff>670560</xdr:colOff>
      <xdr:row>6</xdr:row>
      <xdr:rowOff>822960</xdr:rowOff>
    </xdr:to>
    <xdr:sp macro="" textlink="">
      <xdr:nvSpPr>
        <xdr:cNvPr id="4" name="Rechteck 3">
          <a:extLst>
            <a:ext uri="{FF2B5EF4-FFF2-40B4-BE49-F238E27FC236}">
              <a16:creationId xmlns:a16="http://schemas.microsoft.com/office/drawing/2014/main" id="{00000000-0008-0000-1D00-000004000000}"/>
            </a:ext>
          </a:extLst>
        </xdr:cNvPr>
        <xdr:cNvSpPr/>
      </xdr:nvSpPr>
      <xdr:spPr>
        <a:xfrm>
          <a:off x="2301240" y="2065020"/>
          <a:ext cx="1744980" cy="213360"/>
        </a:xfrm>
        <a:prstGeom prst="rect">
          <a:avLst/>
        </a:prstGeom>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de-DE" sz="1100"/>
        </a:p>
      </xdr:txBody>
    </xdr:sp>
    <xdr:clientData/>
  </xdr:twoCellAnchor>
  <xdr:twoCellAnchor>
    <xdr:from>
      <xdr:col>3</xdr:col>
      <xdr:colOff>590550</xdr:colOff>
      <xdr:row>6</xdr:row>
      <xdr:rowOff>822960</xdr:rowOff>
    </xdr:from>
    <xdr:to>
      <xdr:col>4</xdr:col>
      <xdr:colOff>739140</xdr:colOff>
      <xdr:row>6</xdr:row>
      <xdr:rowOff>1234440</xdr:rowOff>
    </xdr:to>
    <xdr:cxnSp macro="">
      <xdr:nvCxnSpPr>
        <xdr:cNvPr id="5" name="Gerade Verbindung mit Pfeil 4">
          <a:extLst>
            <a:ext uri="{FF2B5EF4-FFF2-40B4-BE49-F238E27FC236}">
              <a16:creationId xmlns:a16="http://schemas.microsoft.com/office/drawing/2014/main" id="{00000000-0008-0000-1D00-000005000000}"/>
            </a:ext>
          </a:extLst>
        </xdr:cNvPr>
        <xdr:cNvCxnSpPr>
          <a:endCxn id="4" idx="2"/>
        </xdr:cNvCxnSpPr>
      </xdr:nvCxnSpPr>
      <xdr:spPr>
        <a:xfrm flipH="1" flipV="1">
          <a:off x="3173730" y="2278380"/>
          <a:ext cx="941070" cy="4114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114300</xdr:colOff>
      <xdr:row>6</xdr:row>
      <xdr:rowOff>807720</xdr:rowOff>
    </xdr:from>
    <xdr:to>
      <xdr:col>5</xdr:col>
      <xdr:colOff>339090</xdr:colOff>
      <xdr:row>6</xdr:row>
      <xdr:rowOff>1219200</xdr:rowOff>
    </xdr:to>
    <xdr:cxnSp macro="">
      <xdr:nvCxnSpPr>
        <xdr:cNvPr id="6" name="Gerade Verbindung mit Pfeil 5">
          <a:extLst>
            <a:ext uri="{FF2B5EF4-FFF2-40B4-BE49-F238E27FC236}">
              <a16:creationId xmlns:a16="http://schemas.microsoft.com/office/drawing/2014/main" id="{00000000-0008-0000-1D00-000006000000}"/>
            </a:ext>
          </a:extLst>
        </xdr:cNvPr>
        <xdr:cNvCxnSpPr>
          <a:endCxn id="7" idx="2"/>
        </xdr:cNvCxnSpPr>
      </xdr:nvCxnSpPr>
      <xdr:spPr>
        <a:xfrm flipV="1">
          <a:off x="4282440" y="2263140"/>
          <a:ext cx="224790" cy="4114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708660</xdr:colOff>
      <xdr:row>6</xdr:row>
      <xdr:rowOff>609600</xdr:rowOff>
    </xdr:from>
    <xdr:to>
      <xdr:col>5</xdr:col>
      <xdr:colOff>762000</xdr:colOff>
      <xdr:row>6</xdr:row>
      <xdr:rowOff>807720</xdr:rowOff>
    </xdr:to>
    <xdr:sp macro="" textlink="">
      <xdr:nvSpPr>
        <xdr:cNvPr id="7" name="Rechteck 6">
          <a:extLst>
            <a:ext uri="{FF2B5EF4-FFF2-40B4-BE49-F238E27FC236}">
              <a16:creationId xmlns:a16="http://schemas.microsoft.com/office/drawing/2014/main" id="{00000000-0008-0000-1D00-000007000000}"/>
            </a:ext>
          </a:extLst>
        </xdr:cNvPr>
        <xdr:cNvSpPr/>
      </xdr:nvSpPr>
      <xdr:spPr>
        <a:xfrm>
          <a:off x="4084320" y="2065020"/>
          <a:ext cx="845820" cy="198120"/>
        </a:xfrm>
        <a:prstGeom prst="rect">
          <a:avLst/>
        </a:prstGeom>
        <a:no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66394</xdr:colOff>
      <xdr:row>7</xdr:row>
      <xdr:rowOff>76200</xdr:rowOff>
    </xdr:from>
    <xdr:to>
      <xdr:col>7</xdr:col>
      <xdr:colOff>656393</xdr:colOff>
      <xdr:row>10</xdr:row>
      <xdr:rowOff>179070</xdr:rowOff>
    </xdr:to>
    <xdr:sp macro="" textlink="">
      <xdr:nvSpPr>
        <xdr:cNvPr id="8" name="Pfeil: nach rechts 7">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a:off x="5027014" y="3200400"/>
          <a:ext cx="1382479"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198120</xdr:colOff>
      <xdr:row>7</xdr:row>
      <xdr:rowOff>76200</xdr:rowOff>
    </xdr:from>
    <xdr:to>
      <xdr:col>5</xdr:col>
      <xdr:colOff>729335</xdr:colOff>
      <xdr:row>10</xdr:row>
      <xdr:rowOff>179070</xdr:rowOff>
    </xdr:to>
    <xdr:sp macro="" textlink="">
      <xdr:nvSpPr>
        <xdr:cNvPr id="9" name="Pfeil: nach rechts 8">
          <a:hlinkClick xmlns:r="http://schemas.openxmlformats.org/officeDocument/2006/relationships" r:id="rId2"/>
          <a:extLst>
            <a:ext uri="{FF2B5EF4-FFF2-40B4-BE49-F238E27FC236}">
              <a16:creationId xmlns:a16="http://schemas.microsoft.com/office/drawing/2014/main" id="{00000000-0008-0000-1D00-000009000000}"/>
            </a:ext>
          </a:extLst>
        </xdr:cNvPr>
        <xdr:cNvSpPr/>
      </xdr:nvSpPr>
      <xdr:spPr>
        <a:xfrm flipH="1">
          <a:off x="3573780" y="3200400"/>
          <a:ext cx="1323695"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297180</xdr:colOff>
      <xdr:row>6</xdr:row>
      <xdr:rowOff>601980</xdr:rowOff>
    </xdr:from>
    <xdr:to>
      <xdr:col>2</xdr:col>
      <xdr:colOff>685800</xdr:colOff>
      <xdr:row>6</xdr:row>
      <xdr:rowOff>830580</xdr:rowOff>
    </xdr:to>
    <xdr:sp macro="" textlink="">
      <xdr:nvSpPr>
        <xdr:cNvPr id="2" name="Rechteck 1">
          <a:extLst>
            <a:ext uri="{FF2B5EF4-FFF2-40B4-BE49-F238E27FC236}">
              <a16:creationId xmlns:a16="http://schemas.microsoft.com/office/drawing/2014/main" id="{00000000-0008-0000-1E00-000002000000}"/>
            </a:ext>
          </a:extLst>
        </xdr:cNvPr>
        <xdr:cNvSpPr/>
      </xdr:nvSpPr>
      <xdr:spPr>
        <a:xfrm>
          <a:off x="297180" y="2057400"/>
          <a:ext cx="1973580" cy="2286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491490</xdr:colOff>
      <xdr:row>6</xdr:row>
      <xdr:rowOff>830580</xdr:rowOff>
    </xdr:from>
    <xdr:to>
      <xdr:col>4</xdr:col>
      <xdr:colOff>472440</xdr:colOff>
      <xdr:row>6</xdr:row>
      <xdr:rowOff>1211580</xdr:rowOff>
    </xdr:to>
    <xdr:cxnSp macro="">
      <xdr:nvCxnSpPr>
        <xdr:cNvPr id="3" name="Gerade Verbindung mit Pfeil 2">
          <a:extLst>
            <a:ext uri="{FF2B5EF4-FFF2-40B4-BE49-F238E27FC236}">
              <a16:creationId xmlns:a16="http://schemas.microsoft.com/office/drawing/2014/main" id="{00000000-0008-0000-1E00-000003000000}"/>
            </a:ext>
          </a:extLst>
        </xdr:cNvPr>
        <xdr:cNvCxnSpPr>
          <a:endCxn id="2" idx="2"/>
        </xdr:cNvCxnSpPr>
      </xdr:nvCxnSpPr>
      <xdr:spPr>
        <a:xfrm flipH="1" flipV="1">
          <a:off x="1283970" y="2286000"/>
          <a:ext cx="2564130" cy="3810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716280</xdr:colOff>
      <xdr:row>6</xdr:row>
      <xdr:rowOff>609600</xdr:rowOff>
    </xdr:from>
    <xdr:to>
      <xdr:col>4</xdr:col>
      <xdr:colOff>670560</xdr:colOff>
      <xdr:row>6</xdr:row>
      <xdr:rowOff>822960</xdr:rowOff>
    </xdr:to>
    <xdr:sp macro="" textlink="">
      <xdr:nvSpPr>
        <xdr:cNvPr id="4" name="Rechteck 3">
          <a:extLst>
            <a:ext uri="{FF2B5EF4-FFF2-40B4-BE49-F238E27FC236}">
              <a16:creationId xmlns:a16="http://schemas.microsoft.com/office/drawing/2014/main" id="{00000000-0008-0000-1E00-000004000000}"/>
            </a:ext>
          </a:extLst>
        </xdr:cNvPr>
        <xdr:cNvSpPr/>
      </xdr:nvSpPr>
      <xdr:spPr>
        <a:xfrm>
          <a:off x="2301240" y="2065020"/>
          <a:ext cx="1744980" cy="213360"/>
        </a:xfrm>
        <a:prstGeom prst="rect">
          <a:avLst/>
        </a:prstGeom>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de-DE" sz="1100"/>
        </a:p>
      </xdr:txBody>
    </xdr:sp>
    <xdr:clientData/>
  </xdr:twoCellAnchor>
  <xdr:twoCellAnchor>
    <xdr:from>
      <xdr:col>3</xdr:col>
      <xdr:colOff>590550</xdr:colOff>
      <xdr:row>6</xdr:row>
      <xdr:rowOff>822960</xdr:rowOff>
    </xdr:from>
    <xdr:to>
      <xdr:col>4</xdr:col>
      <xdr:colOff>739140</xdr:colOff>
      <xdr:row>6</xdr:row>
      <xdr:rowOff>1234440</xdr:rowOff>
    </xdr:to>
    <xdr:cxnSp macro="">
      <xdr:nvCxnSpPr>
        <xdr:cNvPr id="5" name="Gerade Verbindung mit Pfeil 4">
          <a:extLst>
            <a:ext uri="{FF2B5EF4-FFF2-40B4-BE49-F238E27FC236}">
              <a16:creationId xmlns:a16="http://schemas.microsoft.com/office/drawing/2014/main" id="{00000000-0008-0000-1E00-000005000000}"/>
            </a:ext>
          </a:extLst>
        </xdr:cNvPr>
        <xdr:cNvCxnSpPr>
          <a:endCxn id="4" idx="2"/>
        </xdr:cNvCxnSpPr>
      </xdr:nvCxnSpPr>
      <xdr:spPr>
        <a:xfrm flipH="1" flipV="1">
          <a:off x="3173730" y="2278380"/>
          <a:ext cx="941070" cy="4114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114300</xdr:colOff>
      <xdr:row>6</xdr:row>
      <xdr:rowOff>807720</xdr:rowOff>
    </xdr:from>
    <xdr:to>
      <xdr:col>5</xdr:col>
      <xdr:colOff>339090</xdr:colOff>
      <xdr:row>6</xdr:row>
      <xdr:rowOff>1219200</xdr:rowOff>
    </xdr:to>
    <xdr:cxnSp macro="">
      <xdr:nvCxnSpPr>
        <xdr:cNvPr id="6" name="Gerade Verbindung mit Pfeil 5">
          <a:extLst>
            <a:ext uri="{FF2B5EF4-FFF2-40B4-BE49-F238E27FC236}">
              <a16:creationId xmlns:a16="http://schemas.microsoft.com/office/drawing/2014/main" id="{00000000-0008-0000-1E00-000006000000}"/>
            </a:ext>
          </a:extLst>
        </xdr:cNvPr>
        <xdr:cNvCxnSpPr>
          <a:endCxn id="7" idx="2"/>
        </xdr:cNvCxnSpPr>
      </xdr:nvCxnSpPr>
      <xdr:spPr>
        <a:xfrm flipV="1">
          <a:off x="4282440" y="2263140"/>
          <a:ext cx="224790" cy="4114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708660</xdr:colOff>
      <xdr:row>6</xdr:row>
      <xdr:rowOff>609600</xdr:rowOff>
    </xdr:from>
    <xdr:to>
      <xdr:col>5</xdr:col>
      <xdr:colOff>762000</xdr:colOff>
      <xdr:row>6</xdr:row>
      <xdr:rowOff>807720</xdr:rowOff>
    </xdr:to>
    <xdr:sp macro="" textlink="">
      <xdr:nvSpPr>
        <xdr:cNvPr id="7" name="Rechteck 6">
          <a:extLst>
            <a:ext uri="{FF2B5EF4-FFF2-40B4-BE49-F238E27FC236}">
              <a16:creationId xmlns:a16="http://schemas.microsoft.com/office/drawing/2014/main" id="{00000000-0008-0000-1E00-000007000000}"/>
            </a:ext>
          </a:extLst>
        </xdr:cNvPr>
        <xdr:cNvSpPr/>
      </xdr:nvSpPr>
      <xdr:spPr>
        <a:xfrm>
          <a:off x="4084320" y="2065020"/>
          <a:ext cx="845820" cy="198120"/>
        </a:xfrm>
        <a:prstGeom prst="rect">
          <a:avLst/>
        </a:prstGeom>
        <a:no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66394</xdr:colOff>
      <xdr:row>7</xdr:row>
      <xdr:rowOff>76200</xdr:rowOff>
    </xdr:from>
    <xdr:to>
      <xdr:col>7</xdr:col>
      <xdr:colOff>656393</xdr:colOff>
      <xdr:row>10</xdr:row>
      <xdr:rowOff>179070</xdr:rowOff>
    </xdr:to>
    <xdr:sp macro="" textlink="">
      <xdr:nvSpPr>
        <xdr:cNvPr id="8" name="Pfeil: nach rechts 7">
          <a:hlinkClick xmlns:r="http://schemas.openxmlformats.org/officeDocument/2006/relationships" r:id="rId1"/>
          <a:extLst>
            <a:ext uri="{FF2B5EF4-FFF2-40B4-BE49-F238E27FC236}">
              <a16:creationId xmlns:a16="http://schemas.microsoft.com/office/drawing/2014/main" id="{00000000-0008-0000-1E00-000008000000}"/>
            </a:ext>
          </a:extLst>
        </xdr:cNvPr>
        <xdr:cNvSpPr/>
      </xdr:nvSpPr>
      <xdr:spPr>
        <a:xfrm>
          <a:off x="5027014" y="3200400"/>
          <a:ext cx="1382479"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198120</xdr:colOff>
      <xdr:row>7</xdr:row>
      <xdr:rowOff>76200</xdr:rowOff>
    </xdr:from>
    <xdr:to>
      <xdr:col>5</xdr:col>
      <xdr:colOff>729335</xdr:colOff>
      <xdr:row>10</xdr:row>
      <xdr:rowOff>179070</xdr:rowOff>
    </xdr:to>
    <xdr:sp macro="" textlink="">
      <xdr:nvSpPr>
        <xdr:cNvPr id="9" name="Pfeil: nach rechts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a:xfrm flipH="1">
          <a:off x="3573780" y="3200400"/>
          <a:ext cx="1323695"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66394</xdr:colOff>
      <xdr:row>7</xdr:row>
      <xdr:rowOff>76200</xdr:rowOff>
    </xdr:from>
    <xdr:to>
      <xdr:col>7</xdr:col>
      <xdr:colOff>656393</xdr:colOff>
      <xdr:row>13</xdr:row>
      <xdr:rowOff>179070</xdr:rowOff>
    </xdr:to>
    <xdr:sp macro="" textlink="">
      <xdr:nvSpPr>
        <xdr:cNvPr id="8" name="Pfeil: nach rechts 7">
          <a:hlinkClick xmlns:r="http://schemas.openxmlformats.org/officeDocument/2006/relationships" r:id="rId1"/>
          <a:extLst>
            <a:ext uri="{FF2B5EF4-FFF2-40B4-BE49-F238E27FC236}">
              <a16:creationId xmlns:a16="http://schemas.microsoft.com/office/drawing/2014/main" id="{00000000-0008-0000-1F00-000008000000}"/>
            </a:ext>
          </a:extLst>
        </xdr:cNvPr>
        <xdr:cNvSpPr/>
      </xdr:nvSpPr>
      <xdr:spPr>
        <a:xfrm>
          <a:off x="5027014" y="3200400"/>
          <a:ext cx="1382479"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198120</xdr:colOff>
      <xdr:row>7</xdr:row>
      <xdr:rowOff>76200</xdr:rowOff>
    </xdr:from>
    <xdr:to>
      <xdr:col>5</xdr:col>
      <xdr:colOff>729335</xdr:colOff>
      <xdr:row>13</xdr:row>
      <xdr:rowOff>179070</xdr:rowOff>
    </xdr:to>
    <xdr:sp macro="" textlink="">
      <xdr:nvSpPr>
        <xdr:cNvPr id="9" name="Pfeil: nach rechts 8">
          <a:hlinkClick xmlns:r="http://schemas.openxmlformats.org/officeDocument/2006/relationships" r:id="rId2"/>
          <a:extLst>
            <a:ext uri="{FF2B5EF4-FFF2-40B4-BE49-F238E27FC236}">
              <a16:creationId xmlns:a16="http://schemas.microsoft.com/office/drawing/2014/main" id="{00000000-0008-0000-1F00-000009000000}"/>
            </a:ext>
          </a:extLst>
        </xdr:cNvPr>
        <xdr:cNvSpPr/>
      </xdr:nvSpPr>
      <xdr:spPr>
        <a:xfrm flipH="1">
          <a:off x="3573780" y="3200400"/>
          <a:ext cx="1323695" cy="67437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66394</xdr:colOff>
      <xdr:row>7</xdr:row>
      <xdr:rowOff>76200</xdr:rowOff>
    </xdr:from>
    <xdr:to>
      <xdr:col>7</xdr:col>
      <xdr:colOff>656393</xdr:colOff>
      <xdr:row>13</xdr:row>
      <xdr:rowOff>179070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5027014" y="1356360"/>
          <a:ext cx="1382479" cy="122301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198120</xdr:colOff>
      <xdr:row>7</xdr:row>
      <xdr:rowOff>76200</xdr:rowOff>
    </xdr:from>
    <xdr:to>
      <xdr:col>5</xdr:col>
      <xdr:colOff>729335</xdr:colOff>
      <xdr:row>13</xdr:row>
      <xdr:rowOff>179070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flipH="1">
          <a:off x="3573780" y="1356360"/>
          <a:ext cx="1323695" cy="122301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66394</xdr:colOff>
      <xdr:row>6</xdr:row>
      <xdr:rowOff>76200</xdr:rowOff>
    </xdr:from>
    <xdr:to>
      <xdr:col>7</xdr:col>
      <xdr:colOff>656393</xdr:colOff>
      <xdr:row>12</xdr:row>
      <xdr:rowOff>179070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5027014" y="1356360"/>
          <a:ext cx="1382479" cy="122301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198120</xdr:colOff>
      <xdr:row>6</xdr:row>
      <xdr:rowOff>76200</xdr:rowOff>
    </xdr:from>
    <xdr:to>
      <xdr:col>5</xdr:col>
      <xdr:colOff>729335</xdr:colOff>
      <xdr:row>12</xdr:row>
      <xdr:rowOff>179070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flipH="1">
          <a:off x="3573780" y="1356360"/>
          <a:ext cx="1323695" cy="122301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66394</xdr:colOff>
      <xdr:row>6</xdr:row>
      <xdr:rowOff>76200</xdr:rowOff>
    </xdr:from>
    <xdr:to>
      <xdr:col>7</xdr:col>
      <xdr:colOff>656393</xdr:colOff>
      <xdr:row>12</xdr:row>
      <xdr:rowOff>179070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027014" y="1653540"/>
          <a:ext cx="1382479" cy="122301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198120</xdr:colOff>
      <xdr:row>6</xdr:row>
      <xdr:rowOff>76200</xdr:rowOff>
    </xdr:from>
    <xdr:to>
      <xdr:col>5</xdr:col>
      <xdr:colOff>729335</xdr:colOff>
      <xdr:row>12</xdr:row>
      <xdr:rowOff>179070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flipH="1">
          <a:off x="3573780" y="1653540"/>
          <a:ext cx="1323695" cy="122301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142594</xdr:colOff>
      <xdr:row>14</xdr:row>
      <xdr:rowOff>60960</xdr:rowOff>
    </xdr:from>
    <xdr:to>
      <xdr:col>8</xdr:col>
      <xdr:colOff>769620</xdr:colOff>
      <xdr:row>19</xdr:row>
      <xdr:rowOff>129540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6002374" y="2651760"/>
          <a:ext cx="1419506" cy="98298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5</xdr:col>
      <xdr:colOff>274319</xdr:colOff>
      <xdr:row>14</xdr:row>
      <xdr:rowOff>60960</xdr:rowOff>
    </xdr:from>
    <xdr:to>
      <xdr:col>7</xdr:col>
      <xdr:colOff>48507</xdr:colOff>
      <xdr:row>19</xdr:row>
      <xdr:rowOff>129540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flipH="1">
          <a:off x="4549139" y="2651760"/>
          <a:ext cx="1359148" cy="98298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112114</xdr:colOff>
      <xdr:row>14</xdr:row>
      <xdr:rowOff>137160</xdr:rowOff>
    </xdr:from>
    <xdr:to>
      <xdr:col>8</xdr:col>
      <xdr:colOff>739140</xdr:colOff>
      <xdr:row>20</xdr:row>
      <xdr:rowOff>22860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5971894" y="2727960"/>
          <a:ext cx="1419506" cy="98298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5</xdr:col>
      <xdr:colOff>243839</xdr:colOff>
      <xdr:row>14</xdr:row>
      <xdr:rowOff>137160</xdr:rowOff>
    </xdr:from>
    <xdr:to>
      <xdr:col>7</xdr:col>
      <xdr:colOff>18027</xdr:colOff>
      <xdr:row>20</xdr:row>
      <xdr:rowOff>22860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400-000003000000}"/>
            </a:ext>
          </a:extLst>
        </xdr:cNvPr>
        <xdr:cNvSpPr/>
      </xdr:nvSpPr>
      <xdr:spPr>
        <a:xfrm flipH="1">
          <a:off x="4518659" y="2727960"/>
          <a:ext cx="1359148" cy="98298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43534</xdr:colOff>
      <xdr:row>5</xdr:row>
      <xdr:rowOff>0</xdr:rowOff>
    </xdr:from>
    <xdr:to>
      <xdr:col>8</xdr:col>
      <xdr:colOff>670560</xdr:colOff>
      <xdr:row>10</xdr:row>
      <xdr:rowOff>99060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5903314" y="1470660"/>
          <a:ext cx="141950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5</xdr:col>
      <xdr:colOff>175259</xdr:colOff>
      <xdr:row>5</xdr:row>
      <xdr:rowOff>0</xdr:rowOff>
    </xdr:from>
    <xdr:to>
      <xdr:col>6</xdr:col>
      <xdr:colOff>741927</xdr:colOff>
      <xdr:row>10</xdr:row>
      <xdr:rowOff>99060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flipH="1">
          <a:off x="4450079" y="1470660"/>
          <a:ext cx="135914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43534</xdr:colOff>
      <xdr:row>5</xdr:row>
      <xdr:rowOff>0</xdr:rowOff>
    </xdr:from>
    <xdr:to>
      <xdr:col>8</xdr:col>
      <xdr:colOff>670560</xdr:colOff>
      <xdr:row>10</xdr:row>
      <xdr:rowOff>99060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5903314" y="922020"/>
          <a:ext cx="141950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5</xdr:col>
      <xdr:colOff>175259</xdr:colOff>
      <xdr:row>5</xdr:row>
      <xdr:rowOff>0</xdr:rowOff>
    </xdr:from>
    <xdr:to>
      <xdr:col>6</xdr:col>
      <xdr:colOff>741927</xdr:colOff>
      <xdr:row>10</xdr:row>
      <xdr:rowOff>99060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600-000003000000}"/>
            </a:ext>
          </a:extLst>
        </xdr:cNvPr>
        <xdr:cNvSpPr/>
      </xdr:nvSpPr>
      <xdr:spPr>
        <a:xfrm flipH="1">
          <a:off x="4450079" y="922020"/>
          <a:ext cx="135914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219217</xdr:colOff>
      <xdr:row>1</xdr:row>
      <xdr:rowOff>210064</xdr:rowOff>
    </xdr:from>
    <xdr:to>
      <xdr:col>15</xdr:col>
      <xdr:colOff>39109</xdr:colOff>
      <xdr:row>12</xdr:row>
      <xdr:rowOff>126541</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a:srcRect t="3397" b="61212"/>
        <a:stretch/>
      </xdr:blipFill>
      <xdr:spPr>
        <a:xfrm>
          <a:off x="219217" y="438664"/>
          <a:ext cx="11757892" cy="226174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67734</xdr:colOff>
      <xdr:row>6</xdr:row>
      <xdr:rowOff>33866</xdr:rowOff>
    </xdr:from>
    <xdr:to>
      <xdr:col>1</xdr:col>
      <xdr:colOff>313267</xdr:colOff>
      <xdr:row>8</xdr:row>
      <xdr:rowOff>25400</xdr:rowOff>
    </xdr:to>
    <xdr:sp macro="" textlink="">
      <xdr:nvSpPr>
        <xdr:cNvPr id="7" name="Ellipse 6">
          <a:extLst>
            <a:ext uri="{FF2B5EF4-FFF2-40B4-BE49-F238E27FC236}">
              <a16:creationId xmlns:a16="http://schemas.microsoft.com/office/drawing/2014/main" id="{00000000-0008-0000-0300-000007000000}"/>
            </a:ext>
          </a:extLst>
        </xdr:cNvPr>
        <xdr:cNvSpPr/>
      </xdr:nvSpPr>
      <xdr:spPr>
        <a:xfrm>
          <a:off x="67734" y="1405466"/>
          <a:ext cx="1041400" cy="448734"/>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575734</xdr:colOff>
      <xdr:row>6</xdr:row>
      <xdr:rowOff>50799</xdr:rowOff>
    </xdr:from>
    <xdr:to>
      <xdr:col>15</xdr:col>
      <xdr:colOff>270933</xdr:colOff>
      <xdr:row>8</xdr:row>
      <xdr:rowOff>33867</xdr:rowOff>
    </xdr:to>
    <xdr:sp macro="" textlink="">
      <xdr:nvSpPr>
        <xdr:cNvPr id="9" name="Rechteck 8">
          <a:extLst>
            <a:ext uri="{FF2B5EF4-FFF2-40B4-BE49-F238E27FC236}">
              <a16:creationId xmlns:a16="http://schemas.microsoft.com/office/drawing/2014/main" id="{00000000-0008-0000-0300-000009000000}"/>
            </a:ext>
          </a:extLst>
        </xdr:cNvPr>
        <xdr:cNvSpPr/>
      </xdr:nvSpPr>
      <xdr:spPr>
        <a:xfrm>
          <a:off x="1371601" y="1422399"/>
          <a:ext cx="10837332" cy="44026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152399</xdr:colOff>
      <xdr:row>13</xdr:row>
      <xdr:rowOff>67733</xdr:rowOff>
    </xdr:from>
    <xdr:to>
      <xdr:col>3</xdr:col>
      <xdr:colOff>423333</xdr:colOff>
      <xdr:row>17</xdr:row>
      <xdr:rowOff>143933</xdr:rowOff>
    </xdr:to>
    <xdr:sp macro="" textlink="">
      <xdr:nvSpPr>
        <xdr:cNvPr id="10" name="Legende: Linie 9">
          <a:extLst>
            <a:ext uri="{FF2B5EF4-FFF2-40B4-BE49-F238E27FC236}">
              <a16:creationId xmlns:a16="http://schemas.microsoft.com/office/drawing/2014/main" id="{00000000-0008-0000-0300-00000A000000}"/>
            </a:ext>
          </a:extLst>
        </xdr:cNvPr>
        <xdr:cNvSpPr/>
      </xdr:nvSpPr>
      <xdr:spPr>
        <a:xfrm>
          <a:off x="948266" y="2827866"/>
          <a:ext cx="1862667" cy="821267"/>
        </a:xfrm>
        <a:prstGeom prst="borderCallout1">
          <a:avLst>
            <a:gd name="adj1" fmla="val 52083"/>
            <a:gd name="adj2" fmla="val -151"/>
            <a:gd name="adj3" fmla="val -120427"/>
            <a:gd name="adj4" fmla="val -19242"/>
          </a:avLst>
        </a:prstGeom>
        <a:solidFill>
          <a:srgbClr val="FFFFFF">
            <a:alpha val="78039"/>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ysClr val="windowText" lastClr="000000"/>
              </a:solidFill>
            </a:rPr>
            <a:t>Namenfeld:</a:t>
          </a:r>
        </a:p>
        <a:p>
          <a:pPr algn="l"/>
          <a:r>
            <a:rPr lang="de-DE" sz="1100">
              <a:solidFill>
                <a:sysClr val="windowText" lastClr="000000"/>
              </a:solidFill>
            </a:rPr>
            <a:t>Hier</a:t>
          </a:r>
          <a:r>
            <a:rPr lang="de-DE" sz="1100" baseline="0">
              <a:solidFill>
                <a:sysClr val="windowText" lastClr="000000"/>
              </a:solidFill>
            </a:rPr>
            <a:t> steht der "Name" der Zelle (des Kästchens), die gerade ausgewählt ist.</a:t>
          </a:r>
          <a:endParaRPr lang="de-DE" sz="1100">
            <a:solidFill>
              <a:sysClr val="windowText" lastClr="000000"/>
            </a:solidFill>
          </a:endParaRPr>
        </a:p>
      </xdr:txBody>
    </xdr:sp>
    <xdr:clientData/>
  </xdr:twoCellAnchor>
  <xdr:twoCellAnchor>
    <xdr:from>
      <xdr:col>12</xdr:col>
      <xdr:colOff>355599</xdr:colOff>
      <xdr:row>10</xdr:row>
      <xdr:rowOff>143933</xdr:rowOff>
    </xdr:from>
    <xdr:to>
      <xdr:col>16</xdr:col>
      <xdr:colOff>524932</xdr:colOff>
      <xdr:row>15</xdr:row>
      <xdr:rowOff>33866</xdr:rowOff>
    </xdr:to>
    <xdr:sp macro="" textlink="">
      <xdr:nvSpPr>
        <xdr:cNvPr id="11" name="Legende: Linie 10">
          <a:extLst>
            <a:ext uri="{FF2B5EF4-FFF2-40B4-BE49-F238E27FC236}">
              <a16:creationId xmlns:a16="http://schemas.microsoft.com/office/drawing/2014/main" id="{00000000-0008-0000-0300-00000B000000}"/>
            </a:ext>
          </a:extLst>
        </xdr:cNvPr>
        <xdr:cNvSpPr/>
      </xdr:nvSpPr>
      <xdr:spPr>
        <a:xfrm flipH="1">
          <a:off x="9905999" y="2345266"/>
          <a:ext cx="3352800" cy="821267"/>
        </a:xfrm>
        <a:prstGeom prst="borderCallout1">
          <a:avLst>
            <a:gd name="adj1" fmla="val 53114"/>
            <a:gd name="adj2" fmla="val 99849"/>
            <a:gd name="adj3" fmla="val -58571"/>
            <a:gd name="adj4" fmla="val 186516"/>
          </a:avLst>
        </a:prstGeom>
        <a:solidFill>
          <a:srgbClr val="FFFFFF">
            <a:alpha val="78039"/>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ysClr val="windowText" lastClr="000000"/>
              </a:solidFill>
            </a:rPr>
            <a:t>Bearbeitungs- und Formelleiste:</a:t>
          </a:r>
        </a:p>
        <a:p>
          <a:pPr algn="l"/>
          <a:r>
            <a:rPr lang="de-DE" sz="1100">
              <a:solidFill>
                <a:sysClr val="windowText" lastClr="000000"/>
              </a:solidFill>
            </a:rPr>
            <a:t>Bei</a:t>
          </a:r>
          <a:r>
            <a:rPr lang="de-DE" sz="1100" baseline="0">
              <a:solidFill>
                <a:sysClr val="windowText" lastClr="000000"/>
              </a:solidFill>
            </a:rPr>
            <a:t> Klick auf eine Zelle wird hier der "eigentliche Inhalt" angezeigt (also die Rechnung oder Funktion hinter dem in der Zelle angezeigten Ergebnis). </a:t>
          </a:r>
          <a:endParaRPr lang="de-DE" sz="1100">
            <a:solidFill>
              <a:sysClr val="windowText" lastClr="000000"/>
            </a:solidFill>
          </a:endParaRPr>
        </a:p>
      </xdr:txBody>
    </xdr:sp>
    <xdr:clientData/>
  </xdr:twoCellAnchor>
  <xdr:twoCellAnchor>
    <xdr:from>
      <xdr:col>17</xdr:col>
      <xdr:colOff>426166</xdr:colOff>
      <xdr:row>19</xdr:row>
      <xdr:rowOff>127001</xdr:rowOff>
    </xdr:from>
    <xdr:to>
      <xdr:col>19</xdr:col>
      <xdr:colOff>163991</xdr:colOff>
      <xdr:row>23</xdr:row>
      <xdr:rowOff>52494</xdr:rowOff>
    </xdr:to>
    <xdr:sp macro="" textlink="">
      <xdr:nvSpPr>
        <xdr:cNvPr id="12" name="Pfeil: nach rechts 11">
          <a:hlinkClick xmlns:r="http://schemas.openxmlformats.org/officeDocument/2006/relationships" r:id="rId2"/>
          <a:extLst>
            <a:ext uri="{FF2B5EF4-FFF2-40B4-BE49-F238E27FC236}">
              <a16:creationId xmlns:a16="http://schemas.microsoft.com/office/drawing/2014/main" id="{00000000-0008-0000-0300-00000C000000}"/>
            </a:ext>
          </a:extLst>
        </xdr:cNvPr>
        <xdr:cNvSpPr/>
      </xdr:nvSpPr>
      <xdr:spPr>
        <a:xfrm>
          <a:off x="13955899" y="4004734"/>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editAs="oneCell">
    <xdr:from>
      <xdr:col>0</xdr:col>
      <xdr:colOff>211669</xdr:colOff>
      <xdr:row>22</xdr:row>
      <xdr:rowOff>42454</xdr:rowOff>
    </xdr:from>
    <xdr:to>
      <xdr:col>15</xdr:col>
      <xdr:colOff>76201</xdr:colOff>
      <xdr:row>26</xdr:row>
      <xdr:rowOff>4310</xdr:rowOff>
    </xdr:to>
    <xdr:pic>
      <xdr:nvPicPr>
        <xdr:cNvPr id="20" name="Grafik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3"/>
        <a:stretch>
          <a:fillRect/>
        </a:stretch>
      </xdr:blipFill>
      <xdr:spPr>
        <a:xfrm>
          <a:off x="211669" y="4478987"/>
          <a:ext cx="11802532" cy="70692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15</xdr:col>
      <xdr:colOff>558801</xdr:colOff>
      <xdr:row>19</xdr:row>
      <xdr:rowOff>127001</xdr:rowOff>
    </xdr:from>
    <xdr:to>
      <xdr:col>17</xdr:col>
      <xdr:colOff>296627</xdr:colOff>
      <xdr:row>23</xdr:row>
      <xdr:rowOff>52494</xdr:rowOff>
    </xdr:to>
    <xdr:sp macro="" textlink="">
      <xdr:nvSpPr>
        <xdr:cNvPr id="13" name="Pfeil: nach rechts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flipH="1">
          <a:off x="12496801" y="4004734"/>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twoCellAnchor>
    <xdr:from>
      <xdr:col>13</xdr:col>
      <xdr:colOff>177797</xdr:colOff>
      <xdr:row>24</xdr:row>
      <xdr:rowOff>33865</xdr:rowOff>
    </xdr:from>
    <xdr:to>
      <xdr:col>15</xdr:col>
      <xdr:colOff>135463</xdr:colOff>
      <xdr:row>26</xdr:row>
      <xdr:rowOff>110066</xdr:rowOff>
    </xdr:to>
    <xdr:sp macro="" textlink="">
      <xdr:nvSpPr>
        <xdr:cNvPr id="14" name="Ellipse 13">
          <a:extLst>
            <a:ext uri="{FF2B5EF4-FFF2-40B4-BE49-F238E27FC236}">
              <a16:creationId xmlns:a16="http://schemas.microsoft.com/office/drawing/2014/main" id="{00000000-0008-0000-0300-00000E000000}"/>
            </a:ext>
          </a:extLst>
        </xdr:cNvPr>
        <xdr:cNvSpPr/>
      </xdr:nvSpPr>
      <xdr:spPr>
        <a:xfrm>
          <a:off x="10524064" y="4842932"/>
          <a:ext cx="1549399" cy="448734"/>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10</xdr:col>
      <xdr:colOff>753534</xdr:colOff>
      <xdr:row>19</xdr:row>
      <xdr:rowOff>25401</xdr:rowOff>
    </xdr:from>
    <xdr:to>
      <xdr:col>12</xdr:col>
      <xdr:colOff>694267</xdr:colOff>
      <xdr:row>21</xdr:row>
      <xdr:rowOff>160866</xdr:rowOff>
    </xdr:to>
    <xdr:sp macro="" textlink="">
      <xdr:nvSpPr>
        <xdr:cNvPr id="15" name="Legende: Linie 14">
          <a:extLst>
            <a:ext uri="{FF2B5EF4-FFF2-40B4-BE49-F238E27FC236}">
              <a16:creationId xmlns:a16="http://schemas.microsoft.com/office/drawing/2014/main" id="{00000000-0008-0000-0300-00000F000000}"/>
            </a:ext>
          </a:extLst>
        </xdr:cNvPr>
        <xdr:cNvSpPr/>
      </xdr:nvSpPr>
      <xdr:spPr>
        <a:xfrm>
          <a:off x="8712201" y="3903134"/>
          <a:ext cx="1532466" cy="507999"/>
        </a:xfrm>
        <a:prstGeom prst="borderCallout1">
          <a:avLst>
            <a:gd name="adj1" fmla="val 67547"/>
            <a:gd name="adj2" fmla="val 99849"/>
            <a:gd name="adj3" fmla="val 184143"/>
            <a:gd name="adj4" fmla="val 159311"/>
          </a:avLst>
        </a:prstGeom>
        <a:solidFill>
          <a:srgbClr val="FFFFFF">
            <a:alpha val="78039"/>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ysClr val="windowText" lastClr="000000"/>
              </a:solidFill>
            </a:rPr>
            <a:t>Zoom:</a:t>
          </a:r>
        </a:p>
        <a:p>
          <a:pPr algn="l"/>
          <a:r>
            <a:rPr lang="de-DE" sz="1100">
              <a:solidFill>
                <a:sysClr val="windowText" lastClr="000000"/>
              </a:solidFill>
            </a:rPr>
            <a:t>Ansichtsgröße ändern.</a:t>
          </a:r>
        </a:p>
      </xdr:txBody>
    </xdr:sp>
    <xdr:clientData/>
  </xdr:twoCellAnchor>
  <xdr:twoCellAnchor>
    <xdr:from>
      <xdr:col>0</xdr:col>
      <xdr:colOff>186268</xdr:colOff>
      <xdr:row>23</xdr:row>
      <xdr:rowOff>59267</xdr:rowOff>
    </xdr:from>
    <xdr:to>
      <xdr:col>11</xdr:col>
      <xdr:colOff>25400</xdr:colOff>
      <xdr:row>25</xdr:row>
      <xdr:rowOff>76200</xdr:rowOff>
    </xdr:to>
    <xdr:sp macro="" textlink="">
      <xdr:nvSpPr>
        <xdr:cNvPr id="16" name="Rechteck 15">
          <a:extLst>
            <a:ext uri="{FF2B5EF4-FFF2-40B4-BE49-F238E27FC236}">
              <a16:creationId xmlns:a16="http://schemas.microsoft.com/office/drawing/2014/main" id="{00000000-0008-0000-0300-000010000000}"/>
            </a:ext>
          </a:extLst>
        </xdr:cNvPr>
        <xdr:cNvSpPr/>
      </xdr:nvSpPr>
      <xdr:spPr>
        <a:xfrm>
          <a:off x="186268" y="4682067"/>
          <a:ext cx="8593665" cy="38946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253999</xdr:colOff>
      <xdr:row>16</xdr:row>
      <xdr:rowOff>177800</xdr:rowOff>
    </xdr:from>
    <xdr:to>
      <xdr:col>8</xdr:col>
      <xdr:colOff>567267</xdr:colOff>
      <xdr:row>21</xdr:row>
      <xdr:rowOff>42333</xdr:rowOff>
    </xdr:to>
    <xdr:sp macro="" textlink="">
      <xdr:nvSpPr>
        <xdr:cNvPr id="17" name="Legende: Linie 16">
          <a:extLst>
            <a:ext uri="{FF2B5EF4-FFF2-40B4-BE49-F238E27FC236}">
              <a16:creationId xmlns:a16="http://schemas.microsoft.com/office/drawing/2014/main" id="{00000000-0008-0000-0300-000011000000}"/>
            </a:ext>
          </a:extLst>
        </xdr:cNvPr>
        <xdr:cNvSpPr/>
      </xdr:nvSpPr>
      <xdr:spPr>
        <a:xfrm>
          <a:off x="3437466" y="3496733"/>
          <a:ext cx="3496734" cy="795867"/>
        </a:xfrm>
        <a:prstGeom prst="borderCallout1">
          <a:avLst>
            <a:gd name="adj1" fmla="val 52083"/>
            <a:gd name="adj2" fmla="val -151"/>
            <a:gd name="adj3" fmla="val 148799"/>
            <a:gd name="adj4" fmla="val -42263"/>
          </a:avLst>
        </a:prstGeom>
        <a:solidFill>
          <a:srgbClr val="FFFFFF">
            <a:alpha val="78039"/>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ysClr val="windowText" lastClr="000000"/>
              </a:solidFill>
            </a:rPr>
            <a:t>Blattregister:</a:t>
          </a:r>
        </a:p>
        <a:p>
          <a:pPr algn="l"/>
          <a:r>
            <a:rPr lang="de-DE" sz="1100">
              <a:solidFill>
                <a:sysClr val="windowText" lastClr="000000"/>
              </a:solidFill>
            </a:rPr>
            <a:t>Hier</a:t>
          </a:r>
          <a:r>
            <a:rPr lang="de-DE" sz="1100" baseline="0">
              <a:solidFill>
                <a:sysClr val="windowText" lastClr="000000"/>
              </a:solidFill>
            </a:rPr>
            <a:t> kannst du Tabellenblätter direkt auswählen. Wenn es viele Blätter gibt, kannst du über die kleinen Pfeile ganz links scrollen.</a:t>
          </a:r>
        </a:p>
      </xdr:txBody>
    </xdr:sp>
    <xdr:clientData/>
  </xdr:twoCellAnchor>
  <xdr:twoCellAnchor>
    <xdr:from>
      <xdr:col>5</xdr:col>
      <xdr:colOff>135467</xdr:colOff>
      <xdr:row>3</xdr:row>
      <xdr:rowOff>33866</xdr:rowOff>
    </xdr:from>
    <xdr:to>
      <xdr:col>6</xdr:col>
      <xdr:colOff>491067</xdr:colOff>
      <xdr:row>4</xdr:row>
      <xdr:rowOff>143933</xdr:rowOff>
    </xdr:to>
    <xdr:sp macro="" textlink="">
      <xdr:nvSpPr>
        <xdr:cNvPr id="18" name="Rechteck 17">
          <a:extLst>
            <a:ext uri="{FF2B5EF4-FFF2-40B4-BE49-F238E27FC236}">
              <a16:creationId xmlns:a16="http://schemas.microsoft.com/office/drawing/2014/main" id="{00000000-0008-0000-0300-000012000000}"/>
            </a:ext>
          </a:extLst>
        </xdr:cNvPr>
        <xdr:cNvSpPr/>
      </xdr:nvSpPr>
      <xdr:spPr>
        <a:xfrm>
          <a:off x="4114800" y="719666"/>
          <a:ext cx="1151467" cy="33866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330199</xdr:colOff>
      <xdr:row>2</xdr:row>
      <xdr:rowOff>16934</xdr:rowOff>
    </xdr:from>
    <xdr:to>
      <xdr:col>11</xdr:col>
      <xdr:colOff>279400</xdr:colOff>
      <xdr:row>5</xdr:row>
      <xdr:rowOff>118535</xdr:rowOff>
    </xdr:to>
    <xdr:sp macro="" textlink="">
      <xdr:nvSpPr>
        <xdr:cNvPr id="19" name="Legende: Linie 18">
          <a:extLst>
            <a:ext uri="{FF2B5EF4-FFF2-40B4-BE49-F238E27FC236}">
              <a16:creationId xmlns:a16="http://schemas.microsoft.com/office/drawing/2014/main" id="{00000000-0008-0000-0300-000013000000}"/>
            </a:ext>
          </a:extLst>
        </xdr:cNvPr>
        <xdr:cNvSpPr/>
      </xdr:nvSpPr>
      <xdr:spPr>
        <a:xfrm>
          <a:off x="6697132" y="474134"/>
          <a:ext cx="2336801" cy="787401"/>
        </a:xfrm>
        <a:prstGeom prst="borderCallout1">
          <a:avLst>
            <a:gd name="adj1" fmla="val 52083"/>
            <a:gd name="adj2" fmla="val -151"/>
            <a:gd name="adj3" fmla="val 50644"/>
            <a:gd name="adj4" fmla="val -62011"/>
          </a:avLst>
        </a:prstGeom>
        <a:solidFill>
          <a:srgbClr val="FFFFFF">
            <a:alpha val="9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ysClr val="windowText" lastClr="000000"/>
              </a:solidFill>
            </a:rPr>
            <a:t>Zahlenformat:</a:t>
          </a:r>
        </a:p>
        <a:p>
          <a:pPr algn="l"/>
          <a:r>
            <a:rPr lang="de-DE" sz="1100">
              <a:solidFill>
                <a:sysClr val="windowText" lastClr="000000"/>
              </a:solidFill>
            </a:rPr>
            <a:t>Wichtig, wenn später z. B. mit Eurobeträgen</a:t>
          </a:r>
          <a:r>
            <a:rPr lang="de-DE" sz="1100" baseline="0">
              <a:solidFill>
                <a:sysClr val="windowText" lastClr="000000"/>
              </a:solidFill>
            </a:rPr>
            <a:t> gerechnet werden soll.</a:t>
          </a:r>
          <a:endParaRPr lang="de-DE" sz="1100">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455015</xdr:colOff>
      <xdr:row>10</xdr:row>
      <xdr:rowOff>121920</xdr:rowOff>
    </xdr:from>
    <xdr:to>
      <xdr:col>8</xdr:col>
      <xdr:colOff>289561</xdr:colOff>
      <xdr:row>16</xdr:row>
      <xdr:rowOff>53340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6139535" y="1988820"/>
          <a:ext cx="141950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586740</xdr:colOff>
      <xdr:row>10</xdr:row>
      <xdr:rowOff>121920</xdr:rowOff>
    </xdr:from>
    <xdr:to>
      <xdr:col>6</xdr:col>
      <xdr:colOff>360928</xdr:colOff>
      <xdr:row>16</xdr:row>
      <xdr:rowOff>53340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700-000003000000}"/>
            </a:ext>
          </a:extLst>
        </xdr:cNvPr>
        <xdr:cNvSpPr/>
      </xdr:nvSpPr>
      <xdr:spPr>
        <a:xfrm flipH="1">
          <a:off x="4686300" y="1988820"/>
          <a:ext cx="135914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455015</xdr:colOff>
      <xdr:row>10</xdr:row>
      <xdr:rowOff>121920</xdr:rowOff>
    </xdr:from>
    <xdr:to>
      <xdr:col>8</xdr:col>
      <xdr:colOff>289561</xdr:colOff>
      <xdr:row>16</xdr:row>
      <xdr:rowOff>53340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6139535" y="1988820"/>
          <a:ext cx="141950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586740</xdr:colOff>
      <xdr:row>10</xdr:row>
      <xdr:rowOff>121920</xdr:rowOff>
    </xdr:from>
    <xdr:to>
      <xdr:col>6</xdr:col>
      <xdr:colOff>360928</xdr:colOff>
      <xdr:row>16</xdr:row>
      <xdr:rowOff>53340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800-000003000000}"/>
            </a:ext>
          </a:extLst>
        </xdr:cNvPr>
        <xdr:cNvSpPr/>
      </xdr:nvSpPr>
      <xdr:spPr>
        <a:xfrm flipH="1">
          <a:off x="4686300" y="1988820"/>
          <a:ext cx="135914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twoCellAnchor>
    <xdr:from>
      <xdr:col>0</xdr:col>
      <xdr:colOff>311770</xdr:colOff>
      <xdr:row>9</xdr:row>
      <xdr:rowOff>58465</xdr:rowOff>
    </xdr:from>
    <xdr:to>
      <xdr:col>0</xdr:col>
      <xdr:colOff>917072</xdr:colOff>
      <xdr:row>17</xdr:row>
      <xdr:rowOff>36873</xdr:rowOff>
    </xdr:to>
    <xdr:sp macro="" textlink="">
      <xdr:nvSpPr>
        <xdr:cNvPr id="4" name="Pfeil: nach rechts 3">
          <a:extLst>
            <a:ext uri="{FF2B5EF4-FFF2-40B4-BE49-F238E27FC236}">
              <a16:creationId xmlns:a16="http://schemas.microsoft.com/office/drawing/2014/main" id="{00000000-0008-0000-2800-000004000000}"/>
            </a:ext>
          </a:extLst>
        </xdr:cNvPr>
        <xdr:cNvSpPr/>
      </xdr:nvSpPr>
      <xdr:spPr>
        <a:xfrm rot="18593396">
          <a:off x="-110113" y="2156748"/>
          <a:ext cx="1449068" cy="60530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200" b="1"/>
            <a:t>Ändere die Zahl!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28295</xdr:colOff>
      <xdr:row>9</xdr:row>
      <xdr:rowOff>144780</xdr:rowOff>
    </xdr:from>
    <xdr:to>
      <xdr:col>7</xdr:col>
      <xdr:colOff>144781</xdr:colOff>
      <xdr:row>15</xdr:row>
      <xdr:rowOff>68580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4905095" y="1790700"/>
          <a:ext cx="141950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518160</xdr:colOff>
      <xdr:row>9</xdr:row>
      <xdr:rowOff>144780</xdr:rowOff>
    </xdr:from>
    <xdr:to>
      <xdr:col>5</xdr:col>
      <xdr:colOff>1084828</xdr:colOff>
      <xdr:row>15</xdr:row>
      <xdr:rowOff>68580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900-000003000000}"/>
            </a:ext>
          </a:extLst>
        </xdr:cNvPr>
        <xdr:cNvSpPr/>
      </xdr:nvSpPr>
      <xdr:spPr>
        <a:xfrm flipH="1">
          <a:off x="3451860" y="1790700"/>
          <a:ext cx="135914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28295</xdr:colOff>
      <xdr:row>9</xdr:row>
      <xdr:rowOff>144780</xdr:rowOff>
    </xdr:from>
    <xdr:to>
      <xdr:col>7</xdr:col>
      <xdr:colOff>144781</xdr:colOff>
      <xdr:row>15</xdr:row>
      <xdr:rowOff>68580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4905095" y="1790700"/>
          <a:ext cx="141950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4</xdr:col>
      <xdr:colOff>518160</xdr:colOff>
      <xdr:row>9</xdr:row>
      <xdr:rowOff>144780</xdr:rowOff>
    </xdr:from>
    <xdr:to>
      <xdr:col>5</xdr:col>
      <xdr:colOff>1084828</xdr:colOff>
      <xdr:row>15</xdr:row>
      <xdr:rowOff>68580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A00-000003000000}"/>
            </a:ext>
          </a:extLst>
        </xdr:cNvPr>
        <xdr:cNvSpPr/>
      </xdr:nvSpPr>
      <xdr:spPr>
        <a:xfrm flipH="1">
          <a:off x="3451860" y="1790700"/>
          <a:ext cx="135914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249275</xdr:colOff>
      <xdr:row>14</xdr:row>
      <xdr:rowOff>167640</xdr:rowOff>
    </xdr:from>
    <xdr:to>
      <xdr:col>3</xdr:col>
      <xdr:colOff>838201</xdr:colOff>
      <xdr:row>20</xdr:row>
      <xdr:rowOff>99060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1834235" y="2796540"/>
          <a:ext cx="141950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381000</xdr:colOff>
      <xdr:row>14</xdr:row>
      <xdr:rowOff>167640</xdr:rowOff>
    </xdr:from>
    <xdr:to>
      <xdr:col>2</xdr:col>
      <xdr:colOff>155188</xdr:colOff>
      <xdr:row>20</xdr:row>
      <xdr:rowOff>99060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B00-000003000000}"/>
            </a:ext>
          </a:extLst>
        </xdr:cNvPr>
        <xdr:cNvSpPr/>
      </xdr:nvSpPr>
      <xdr:spPr>
        <a:xfrm flipH="1">
          <a:off x="381000" y="2796540"/>
          <a:ext cx="135914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xdr:col>
      <xdr:colOff>249275</xdr:colOff>
      <xdr:row>14</xdr:row>
      <xdr:rowOff>167640</xdr:rowOff>
    </xdr:from>
    <xdr:to>
      <xdr:col>3</xdr:col>
      <xdr:colOff>838201</xdr:colOff>
      <xdr:row>20</xdr:row>
      <xdr:rowOff>99060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1834235" y="2796540"/>
          <a:ext cx="141950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381000</xdr:colOff>
      <xdr:row>14</xdr:row>
      <xdr:rowOff>167640</xdr:rowOff>
    </xdr:from>
    <xdr:to>
      <xdr:col>2</xdr:col>
      <xdr:colOff>155188</xdr:colOff>
      <xdr:row>20</xdr:row>
      <xdr:rowOff>99060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2C00-000003000000}"/>
            </a:ext>
          </a:extLst>
        </xdr:cNvPr>
        <xdr:cNvSpPr/>
      </xdr:nvSpPr>
      <xdr:spPr>
        <a:xfrm flipH="1">
          <a:off x="381000" y="2796540"/>
          <a:ext cx="135914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396240</xdr:colOff>
      <xdr:row>4</xdr:row>
      <xdr:rowOff>91440</xdr:rowOff>
    </xdr:from>
    <xdr:to>
      <xdr:col>8</xdr:col>
      <xdr:colOff>213360</xdr:colOff>
      <xdr:row>19</xdr:row>
      <xdr:rowOff>91440</xdr:rowOff>
    </xdr:to>
    <xdr:graphicFrame macro="">
      <xdr:nvGraphicFramePr>
        <xdr:cNvPr id="3" name="Diagramm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424535</xdr:colOff>
      <xdr:row>8</xdr:row>
      <xdr:rowOff>22860</xdr:rowOff>
    </xdr:from>
    <xdr:to>
      <xdr:col>12</xdr:col>
      <xdr:colOff>259081</xdr:colOff>
      <xdr:row>13</xdr:row>
      <xdr:rowOff>137160</xdr:rowOff>
    </xdr:to>
    <xdr:sp macro="" textlink="">
      <xdr:nvSpPr>
        <xdr:cNvPr id="4" name="Pfeil: nach rechts 3">
          <a:hlinkClick xmlns:r="http://schemas.openxmlformats.org/officeDocument/2006/relationships" r:id="rId2"/>
          <a:extLst>
            <a:ext uri="{FF2B5EF4-FFF2-40B4-BE49-F238E27FC236}">
              <a16:creationId xmlns:a16="http://schemas.microsoft.com/office/drawing/2014/main" id="{00000000-0008-0000-2D00-000004000000}"/>
            </a:ext>
          </a:extLst>
        </xdr:cNvPr>
        <xdr:cNvSpPr/>
      </xdr:nvSpPr>
      <xdr:spPr>
        <a:xfrm>
          <a:off x="8395055" y="1485900"/>
          <a:ext cx="141950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8</xdr:col>
      <xdr:colOff>556260</xdr:colOff>
      <xdr:row>8</xdr:row>
      <xdr:rowOff>22860</xdr:rowOff>
    </xdr:from>
    <xdr:to>
      <xdr:col>10</xdr:col>
      <xdr:colOff>330448</xdr:colOff>
      <xdr:row>13</xdr:row>
      <xdr:rowOff>137160</xdr:rowOff>
    </xdr:to>
    <xdr:sp macro="" textlink="">
      <xdr:nvSpPr>
        <xdr:cNvPr id="5" name="Pfeil: nach rechts 4">
          <a:hlinkClick xmlns:r="http://schemas.openxmlformats.org/officeDocument/2006/relationships" r:id="rId3"/>
          <a:extLst>
            <a:ext uri="{FF2B5EF4-FFF2-40B4-BE49-F238E27FC236}">
              <a16:creationId xmlns:a16="http://schemas.microsoft.com/office/drawing/2014/main" id="{00000000-0008-0000-2D00-000005000000}"/>
            </a:ext>
          </a:extLst>
        </xdr:cNvPr>
        <xdr:cNvSpPr/>
      </xdr:nvSpPr>
      <xdr:spPr>
        <a:xfrm flipH="1">
          <a:off x="6941820" y="1485900"/>
          <a:ext cx="135914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601980</xdr:colOff>
      <xdr:row>0</xdr:row>
      <xdr:rowOff>76200</xdr:rowOff>
    </xdr:from>
    <xdr:to>
      <xdr:col>14</xdr:col>
      <xdr:colOff>731520</xdr:colOff>
      <xdr:row>15</xdr:row>
      <xdr:rowOff>53340</xdr:rowOff>
    </xdr:to>
    <xdr:graphicFrame macro="">
      <xdr:nvGraphicFramePr>
        <xdr:cNvPr id="2" name="Diagramm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129540</xdr:colOff>
      <xdr:row>9</xdr:row>
      <xdr:rowOff>99060</xdr:rowOff>
    </xdr:from>
    <xdr:to>
      <xdr:col>9</xdr:col>
      <xdr:colOff>396240</xdr:colOff>
      <xdr:row>14</xdr:row>
      <xdr:rowOff>91440</xdr:rowOff>
    </xdr:to>
    <xdr:sp macro="" textlink="">
      <xdr:nvSpPr>
        <xdr:cNvPr id="3" name="Pfeil: nach rechts 2">
          <a:extLst>
            <a:ext uri="{FF2B5EF4-FFF2-40B4-BE49-F238E27FC236}">
              <a16:creationId xmlns:a16="http://schemas.microsoft.com/office/drawing/2014/main" id="{00000000-0008-0000-2E00-000003000000}"/>
            </a:ext>
          </a:extLst>
        </xdr:cNvPr>
        <xdr:cNvSpPr/>
      </xdr:nvSpPr>
      <xdr:spPr>
        <a:xfrm rot="20737134">
          <a:off x="6294120" y="1744980"/>
          <a:ext cx="1851660" cy="922020"/>
        </a:xfrm>
        <a:prstGeom prst="right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t>Dieses</a:t>
          </a:r>
          <a:r>
            <a:rPr lang="de-DE" sz="1100" b="1" baseline="0"/>
            <a:t> Durcheinander sieht dann so aus:</a:t>
          </a:r>
          <a:endParaRPr lang="de-DE" sz="1100" b="1"/>
        </a:p>
      </xdr:txBody>
    </xdr:sp>
    <xdr:clientData/>
  </xdr:twoCellAnchor>
  <xdr:twoCellAnchor>
    <xdr:from>
      <xdr:col>5</xdr:col>
      <xdr:colOff>348335</xdr:colOff>
      <xdr:row>17</xdr:row>
      <xdr:rowOff>0</xdr:rowOff>
    </xdr:from>
    <xdr:to>
      <xdr:col>7</xdr:col>
      <xdr:colOff>182881</xdr:colOff>
      <xdr:row>22</xdr:row>
      <xdr:rowOff>114300</xdr:rowOff>
    </xdr:to>
    <xdr:sp macro="" textlink="">
      <xdr:nvSpPr>
        <xdr:cNvPr id="4" name="Pfeil: nach rechts 3">
          <a:hlinkClick xmlns:r="http://schemas.openxmlformats.org/officeDocument/2006/relationships" r:id="rId2"/>
          <a:extLst>
            <a:ext uri="{FF2B5EF4-FFF2-40B4-BE49-F238E27FC236}">
              <a16:creationId xmlns:a16="http://schemas.microsoft.com/office/drawing/2014/main" id="{00000000-0008-0000-2E00-000004000000}"/>
            </a:ext>
          </a:extLst>
        </xdr:cNvPr>
        <xdr:cNvSpPr/>
      </xdr:nvSpPr>
      <xdr:spPr>
        <a:xfrm>
          <a:off x="4927955" y="3131820"/>
          <a:ext cx="141950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3</xdr:col>
      <xdr:colOff>480060</xdr:colOff>
      <xdr:row>17</xdr:row>
      <xdr:rowOff>0</xdr:rowOff>
    </xdr:from>
    <xdr:to>
      <xdr:col>5</xdr:col>
      <xdr:colOff>254248</xdr:colOff>
      <xdr:row>22</xdr:row>
      <xdr:rowOff>114300</xdr:rowOff>
    </xdr:to>
    <xdr:sp macro="" textlink="">
      <xdr:nvSpPr>
        <xdr:cNvPr id="5" name="Pfeil: nach rechts 4">
          <a:hlinkClick xmlns:r="http://schemas.openxmlformats.org/officeDocument/2006/relationships" r:id="rId3"/>
          <a:extLst>
            <a:ext uri="{FF2B5EF4-FFF2-40B4-BE49-F238E27FC236}">
              <a16:creationId xmlns:a16="http://schemas.microsoft.com/office/drawing/2014/main" id="{00000000-0008-0000-2E00-000005000000}"/>
            </a:ext>
          </a:extLst>
        </xdr:cNvPr>
        <xdr:cNvSpPr/>
      </xdr:nvSpPr>
      <xdr:spPr>
        <a:xfrm flipH="1">
          <a:off x="3474720" y="3131820"/>
          <a:ext cx="135914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5</xdr:col>
      <xdr:colOff>363575</xdr:colOff>
      <xdr:row>16</xdr:row>
      <xdr:rowOff>175260</xdr:rowOff>
    </xdr:from>
    <xdr:to>
      <xdr:col>7</xdr:col>
      <xdr:colOff>198121</xdr:colOff>
      <xdr:row>22</xdr:row>
      <xdr:rowOff>106680</xdr:rowOff>
    </xdr:to>
    <xdr:sp macro="" textlink="">
      <xdr:nvSpPr>
        <xdr:cNvPr id="4" name="Pfeil: nach rechts 3">
          <a:hlinkClick xmlns:r="http://schemas.openxmlformats.org/officeDocument/2006/relationships" r:id="rId1"/>
          <a:extLst>
            <a:ext uri="{FF2B5EF4-FFF2-40B4-BE49-F238E27FC236}">
              <a16:creationId xmlns:a16="http://schemas.microsoft.com/office/drawing/2014/main" id="{00000000-0008-0000-2F00-000004000000}"/>
            </a:ext>
          </a:extLst>
        </xdr:cNvPr>
        <xdr:cNvSpPr/>
      </xdr:nvSpPr>
      <xdr:spPr>
        <a:xfrm>
          <a:off x="4943195" y="3124200"/>
          <a:ext cx="141950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3</xdr:col>
      <xdr:colOff>495300</xdr:colOff>
      <xdr:row>16</xdr:row>
      <xdr:rowOff>175260</xdr:rowOff>
    </xdr:from>
    <xdr:to>
      <xdr:col>5</xdr:col>
      <xdr:colOff>269488</xdr:colOff>
      <xdr:row>22</xdr:row>
      <xdr:rowOff>106680</xdr:rowOff>
    </xdr:to>
    <xdr:sp macro="" textlink="">
      <xdr:nvSpPr>
        <xdr:cNvPr id="5" name="Pfeil: nach rechts 4">
          <a:hlinkClick xmlns:r="http://schemas.openxmlformats.org/officeDocument/2006/relationships" r:id="rId2"/>
          <a:extLst>
            <a:ext uri="{FF2B5EF4-FFF2-40B4-BE49-F238E27FC236}">
              <a16:creationId xmlns:a16="http://schemas.microsoft.com/office/drawing/2014/main" id="{00000000-0008-0000-2F00-000005000000}"/>
            </a:ext>
          </a:extLst>
        </xdr:cNvPr>
        <xdr:cNvSpPr/>
      </xdr:nvSpPr>
      <xdr:spPr>
        <a:xfrm flipH="1">
          <a:off x="3489960" y="3124200"/>
          <a:ext cx="135914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5</xdr:col>
      <xdr:colOff>363575</xdr:colOff>
      <xdr:row>16</xdr:row>
      <xdr:rowOff>175260</xdr:rowOff>
    </xdr:from>
    <xdr:to>
      <xdr:col>7</xdr:col>
      <xdr:colOff>198121</xdr:colOff>
      <xdr:row>22</xdr:row>
      <xdr:rowOff>106680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6017615" y="3124200"/>
          <a:ext cx="186908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3</xdr:col>
      <xdr:colOff>495300</xdr:colOff>
      <xdr:row>16</xdr:row>
      <xdr:rowOff>175260</xdr:rowOff>
    </xdr:from>
    <xdr:to>
      <xdr:col>5</xdr:col>
      <xdr:colOff>269488</xdr:colOff>
      <xdr:row>22</xdr:row>
      <xdr:rowOff>106680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000-000003000000}"/>
            </a:ext>
          </a:extLst>
        </xdr:cNvPr>
        <xdr:cNvSpPr/>
      </xdr:nvSpPr>
      <xdr:spPr>
        <a:xfrm flipH="1">
          <a:off x="4023360" y="3124200"/>
          <a:ext cx="190016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twoCellAnchor>
    <xdr:from>
      <xdr:col>7</xdr:col>
      <xdr:colOff>464820</xdr:colOff>
      <xdr:row>1</xdr:row>
      <xdr:rowOff>7620</xdr:rowOff>
    </xdr:from>
    <xdr:to>
      <xdr:col>13</xdr:col>
      <xdr:colOff>281940</xdr:colOff>
      <xdr:row>19</xdr:row>
      <xdr:rowOff>129540</xdr:rowOff>
    </xdr:to>
    <xdr:graphicFrame macro="">
      <xdr:nvGraphicFramePr>
        <xdr:cNvPr id="4" name="Diagramm 3">
          <a:extLst>
            <a:ext uri="{FF2B5EF4-FFF2-40B4-BE49-F238E27FC236}">
              <a16:creationId xmlns:a16="http://schemas.microsoft.com/office/drawing/2014/main" id="{00000000-0008-0000-3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529458</xdr:colOff>
      <xdr:row>19</xdr:row>
      <xdr:rowOff>45720</xdr:rowOff>
    </xdr:from>
    <xdr:to>
      <xdr:col>4</xdr:col>
      <xdr:colOff>274057</xdr:colOff>
      <xdr:row>22</xdr:row>
      <xdr:rowOff>167640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2114418" y="2392680"/>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655320</xdr:colOff>
      <xdr:row>19</xdr:row>
      <xdr:rowOff>45720</xdr:rowOff>
    </xdr:from>
    <xdr:to>
      <xdr:col>2</xdr:col>
      <xdr:colOff>399919</xdr:colOff>
      <xdr:row>22</xdr:row>
      <xdr:rowOff>167640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flipH="1">
          <a:off x="655320" y="2392680"/>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3</xdr:col>
      <xdr:colOff>294995</xdr:colOff>
      <xdr:row>5</xdr:row>
      <xdr:rowOff>30480</xdr:rowOff>
    </xdr:from>
    <xdr:to>
      <xdr:col>5</xdr:col>
      <xdr:colOff>579121</xdr:colOff>
      <xdr:row>10</xdr:row>
      <xdr:rowOff>144780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2672435" y="944880"/>
          <a:ext cx="186908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678180</xdr:colOff>
      <xdr:row>5</xdr:row>
      <xdr:rowOff>30480</xdr:rowOff>
    </xdr:from>
    <xdr:to>
      <xdr:col>3</xdr:col>
      <xdr:colOff>200908</xdr:colOff>
      <xdr:row>10</xdr:row>
      <xdr:rowOff>144780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100-000003000000}"/>
            </a:ext>
          </a:extLst>
        </xdr:cNvPr>
        <xdr:cNvSpPr/>
      </xdr:nvSpPr>
      <xdr:spPr>
        <a:xfrm flipH="1">
          <a:off x="678180" y="944880"/>
          <a:ext cx="190016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xdr:col>
      <xdr:colOff>675995</xdr:colOff>
      <xdr:row>11</xdr:row>
      <xdr:rowOff>175260</xdr:rowOff>
    </xdr:from>
    <xdr:to>
      <xdr:col>5</xdr:col>
      <xdr:colOff>167641</xdr:colOff>
      <xdr:row>17</xdr:row>
      <xdr:rowOff>106680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2260955" y="2552700"/>
          <a:ext cx="186908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1</xdr:col>
      <xdr:colOff>106680</xdr:colOff>
      <xdr:row>11</xdr:row>
      <xdr:rowOff>175260</xdr:rowOff>
    </xdr:from>
    <xdr:to>
      <xdr:col>2</xdr:col>
      <xdr:colOff>487680</xdr:colOff>
      <xdr:row>17</xdr:row>
      <xdr:rowOff>106680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flipH="1">
          <a:off x="1242060" y="2308860"/>
          <a:ext cx="1684020"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xdr:col>
      <xdr:colOff>675995</xdr:colOff>
      <xdr:row>11</xdr:row>
      <xdr:rowOff>175260</xdr:rowOff>
    </xdr:from>
    <xdr:to>
      <xdr:col>5</xdr:col>
      <xdr:colOff>167641</xdr:colOff>
      <xdr:row>17</xdr:row>
      <xdr:rowOff>106680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3114395" y="2308860"/>
          <a:ext cx="186908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1</xdr:col>
      <xdr:colOff>83820</xdr:colOff>
      <xdr:row>11</xdr:row>
      <xdr:rowOff>175260</xdr:rowOff>
    </xdr:from>
    <xdr:to>
      <xdr:col>2</xdr:col>
      <xdr:colOff>581908</xdr:colOff>
      <xdr:row>17</xdr:row>
      <xdr:rowOff>106680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300-000003000000}"/>
            </a:ext>
          </a:extLst>
        </xdr:cNvPr>
        <xdr:cNvSpPr/>
      </xdr:nvSpPr>
      <xdr:spPr>
        <a:xfrm flipH="1">
          <a:off x="1219200" y="2308860"/>
          <a:ext cx="180110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xdr:col>
      <xdr:colOff>675995</xdr:colOff>
      <xdr:row>12</xdr:row>
      <xdr:rowOff>175260</xdr:rowOff>
    </xdr:from>
    <xdr:to>
      <xdr:col>5</xdr:col>
      <xdr:colOff>167641</xdr:colOff>
      <xdr:row>18</xdr:row>
      <xdr:rowOff>106680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3114395" y="2308860"/>
          <a:ext cx="1869086"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1</xdr:col>
      <xdr:colOff>160020</xdr:colOff>
      <xdr:row>12</xdr:row>
      <xdr:rowOff>175260</xdr:rowOff>
    </xdr:from>
    <xdr:to>
      <xdr:col>2</xdr:col>
      <xdr:colOff>581908</xdr:colOff>
      <xdr:row>18</xdr:row>
      <xdr:rowOff>106680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400-000003000000}"/>
            </a:ext>
          </a:extLst>
        </xdr:cNvPr>
        <xdr:cNvSpPr/>
      </xdr:nvSpPr>
      <xdr:spPr>
        <a:xfrm flipH="1">
          <a:off x="1295400" y="2308860"/>
          <a:ext cx="172490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twoCellAnchor>
    <xdr:from>
      <xdr:col>0</xdr:col>
      <xdr:colOff>91440</xdr:colOff>
      <xdr:row>6</xdr:row>
      <xdr:rowOff>68580</xdr:rowOff>
    </xdr:from>
    <xdr:to>
      <xdr:col>1</xdr:col>
      <xdr:colOff>129540</xdr:colOff>
      <xdr:row>16</xdr:row>
      <xdr:rowOff>30480</xdr:rowOff>
    </xdr:to>
    <xdr:sp macro="" textlink="">
      <xdr:nvSpPr>
        <xdr:cNvPr id="5" name="Pfeil: nach oben 4">
          <a:extLst>
            <a:ext uri="{FF2B5EF4-FFF2-40B4-BE49-F238E27FC236}">
              <a16:creationId xmlns:a16="http://schemas.microsoft.com/office/drawing/2014/main" id="{00000000-0008-0000-3400-000005000000}"/>
            </a:ext>
          </a:extLst>
        </xdr:cNvPr>
        <xdr:cNvSpPr/>
      </xdr:nvSpPr>
      <xdr:spPr>
        <a:xfrm>
          <a:off x="91440" y="1219200"/>
          <a:ext cx="1173480" cy="185928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de-DE" sz="1100" b="1"/>
            <a:t>Ab jetzt nur</a:t>
          </a:r>
          <a:r>
            <a:rPr lang="de-DE" sz="1100" b="1" baseline="0"/>
            <a:t> noch mit </a:t>
          </a:r>
          <a:br>
            <a:rPr lang="de-DE" sz="1100" b="1" baseline="0"/>
          </a:br>
          <a:r>
            <a:rPr lang="de-DE" sz="1100" b="1" baseline="0"/>
            <a:t>Dropdown hier!</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731519</xdr:colOff>
      <xdr:row>11</xdr:row>
      <xdr:rowOff>175260</xdr:rowOff>
    </xdr:from>
    <xdr:to>
      <xdr:col>5</xdr:col>
      <xdr:colOff>167640</xdr:colOff>
      <xdr:row>17</xdr:row>
      <xdr:rowOff>106680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3169919" y="2308860"/>
          <a:ext cx="1813561"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1</xdr:col>
      <xdr:colOff>83820</xdr:colOff>
      <xdr:row>11</xdr:row>
      <xdr:rowOff>175260</xdr:rowOff>
    </xdr:from>
    <xdr:to>
      <xdr:col>2</xdr:col>
      <xdr:colOff>581908</xdr:colOff>
      <xdr:row>17</xdr:row>
      <xdr:rowOff>106680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500-000003000000}"/>
            </a:ext>
          </a:extLst>
        </xdr:cNvPr>
        <xdr:cNvSpPr/>
      </xdr:nvSpPr>
      <xdr:spPr>
        <a:xfrm flipH="1">
          <a:off x="1219200" y="2308860"/>
          <a:ext cx="180110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xdr:col>
      <xdr:colOff>731519</xdr:colOff>
      <xdr:row>11</xdr:row>
      <xdr:rowOff>175260</xdr:rowOff>
    </xdr:from>
    <xdr:to>
      <xdr:col>5</xdr:col>
      <xdr:colOff>167640</xdr:colOff>
      <xdr:row>17</xdr:row>
      <xdr:rowOff>106680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3169919" y="2308860"/>
          <a:ext cx="1813561"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1</xdr:col>
      <xdr:colOff>83820</xdr:colOff>
      <xdr:row>11</xdr:row>
      <xdr:rowOff>175260</xdr:rowOff>
    </xdr:from>
    <xdr:to>
      <xdr:col>2</xdr:col>
      <xdr:colOff>581908</xdr:colOff>
      <xdr:row>17</xdr:row>
      <xdr:rowOff>106680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600-000003000000}"/>
            </a:ext>
          </a:extLst>
        </xdr:cNvPr>
        <xdr:cNvSpPr/>
      </xdr:nvSpPr>
      <xdr:spPr>
        <a:xfrm flipH="1">
          <a:off x="1219200" y="2308860"/>
          <a:ext cx="180110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xdr:col>
      <xdr:colOff>731519</xdr:colOff>
      <xdr:row>11</xdr:row>
      <xdr:rowOff>175260</xdr:rowOff>
    </xdr:from>
    <xdr:to>
      <xdr:col>5</xdr:col>
      <xdr:colOff>167640</xdr:colOff>
      <xdr:row>17</xdr:row>
      <xdr:rowOff>106680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3169919" y="2301240"/>
          <a:ext cx="1813561"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1</xdr:col>
      <xdr:colOff>83820</xdr:colOff>
      <xdr:row>11</xdr:row>
      <xdr:rowOff>175260</xdr:rowOff>
    </xdr:from>
    <xdr:to>
      <xdr:col>2</xdr:col>
      <xdr:colOff>581908</xdr:colOff>
      <xdr:row>17</xdr:row>
      <xdr:rowOff>106680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700-000003000000}"/>
            </a:ext>
          </a:extLst>
        </xdr:cNvPr>
        <xdr:cNvSpPr/>
      </xdr:nvSpPr>
      <xdr:spPr>
        <a:xfrm flipH="1">
          <a:off x="1219200" y="2301240"/>
          <a:ext cx="180110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xdr:col>
      <xdr:colOff>434339</xdr:colOff>
      <xdr:row>12</xdr:row>
      <xdr:rowOff>7620</xdr:rowOff>
    </xdr:from>
    <xdr:to>
      <xdr:col>4</xdr:col>
      <xdr:colOff>518160</xdr:colOff>
      <xdr:row>17</xdr:row>
      <xdr:rowOff>121920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2628899" y="2331720"/>
          <a:ext cx="1752601"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678180</xdr:colOff>
      <xdr:row>12</xdr:row>
      <xdr:rowOff>7620</xdr:rowOff>
    </xdr:from>
    <xdr:to>
      <xdr:col>2</xdr:col>
      <xdr:colOff>284728</xdr:colOff>
      <xdr:row>17</xdr:row>
      <xdr:rowOff>121920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800-000003000000}"/>
            </a:ext>
          </a:extLst>
        </xdr:cNvPr>
        <xdr:cNvSpPr/>
      </xdr:nvSpPr>
      <xdr:spPr>
        <a:xfrm flipH="1">
          <a:off x="678180" y="2331720"/>
          <a:ext cx="180110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xdr:col>
      <xdr:colOff>434339</xdr:colOff>
      <xdr:row>12</xdr:row>
      <xdr:rowOff>7620</xdr:rowOff>
    </xdr:from>
    <xdr:to>
      <xdr:col>4</xdr:col>
      <xdr:colOff>518160</xdr:colOff>
      <xdr:row>17</xdr:row>
      <xdr:rowOff>121920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2628899" y="2331720"/>
          <a:ext cx="1752601"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678180</xdr:colOff>
      <xdr:row>12</xdr:row>
      <xdr:rowOff>7620</xdr:rowOff>
    </xdr:from>
    <xdr:to>
      <xdr:col>2</xdr:col>
      <xdr:colOff>284728</xdr:colOff>
      <xdr:row>17</xdr:row>
      <xdr:rowOff>121920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900-000003000000}"/>
            </a:ext>
          </a:extLst>
        </xdr:cNvPr>
        <xdr:cNvSpPr/>
      </xdr:nvSpPr>
      <xdr:spPr>
        <a:xfrm flipH="1">
          <a:off x="678180" y="2331720"/>
          <a:ext cx="180110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3</xdr:col>
      <xdr:colOff>327660</xdr:colOff>
      <xdr:row>10</xdr:row>
      <xdr:rowOff>144780</xdr:rowOff>
    </xdr:from>
    <xdr:to>
      <xdr:col>4</xdr:col>
      <xdr:colOff>937260</xdr:colOff>
      <xdr:row>16</xdr:row>
      <xdr:rowOff>76200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3451860" y="2994660"/>
          <a:ext cx="1866900"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1</xdr:col>
      <xdr:colOff>205740</xdr:colOff>
      <xdr:row>10</xdr:row>
      <xdr:rowOff>144780</xdr:rowOff>
    </xdr:from>
    <xdr:to>
      <xdr:col>2</xdr:col>
      <xdr:colOff>1138168</xdr:colOff>
      <xdr:row>16</xdr:row>
      <xdr:rowOff>76200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A00-000003000000}"/>
            </a:ext>
          </a:extLst>
        </xdr:cNvPr>
        <xdr:cNvSpPr/>
      </xdr:nvSpPr>
      <xdr:spPr>
        <a:xfrm flipH="1">
          <a:off x="1341120" y="2103120"/>
          <a:ext cx="199160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1459098</xdr:colOff>
      <xdr:row>10</xdr:row>
      <xdr:rowOff>0</xdr:rowOff>
    </xdr:from>
    <xdr:to>
      <xdr:col>4</xdr:col>
      <xdr:colOff>901242</xdr:colOff>
      <xdr:row>13</xdr:row>
      <xdr:rowOff>125437</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3633729" y="2379785"/>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3</xdr:col>
      <xdr:colOff>0</xdr:colOff>
      <xdr:row>10</xdr:row>
      <xdr:rowOff>0</xdr:rowOff>
    </xdr:from>
    <xdr:to>
      <xdr:col>3</xdr:col>
      <xdr:colOff>1329559</xdr:colOff>
      <xdr:row>13</xdr:row>
      <xdr:rowOff>125437</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flipH="1">
          <a:off x="2174631" y="2379785"/>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3</xdr:col>
      <xdr:colOff>327660</xdr:colOff>
      <xdr:row>10</xdr:row>
      <xdr:rowOff>144780</xdr:rowOff>
    </xdr:from>
    <xdr:to>
      <xdr:col>4</xdr:col>
      <xdr:colOff>937260</xdr:colOff>
      <xdr:row>16</xdr:row>
      <xdr:rowOff>76200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3474720" y="2994660"/>
          <a:ext cx="1859280"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1</xdr:col>
      <xdr:colOff>205740</xdr:colOff>
      <xdr:row>10</xdr:row>
      <xdr:rowOff>144780</xdr:rowOff>
    </xdr:from>
    <xdr:to>
      <xdr:col>2</xdr:col>
      <xdr:colOff>1138168</xdr:colOff>
      <xdr:row>16</xdr:row>
      <xdr:rowOff>76200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B00-000003000000}"/>
            </a:ext>
          </a:extLst>
        </xdr:cNvPr>
        <xdr:cNvSpPr/>
      </xdr:nvSpPr>
      <xdr:spPr>
        <a:xfrm flipH="1">
          <a:off x="1356360" y="2103120"/>
          <a:ext cx="1991608" cy="102870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mc:AlternateContent xmlns:mc="http://schemas.openxmlformats.org/markup-compatibility/2006">
    <mc:Choice xmlns:a14="http://schemas.microsoft.com/office/drawing/2010/main" Requires="a14">
      <xdr:twoCellAnchor>
        <xdr:from>
          <xdr:col>3</xdr:col>
          <xdr:colOff>15240</xdr:colOff>
          <xdr:row>4</xdr:row>
          <xdr:rowOff>7620</xdr:rowOff>
        </xdr:from>
        <xdr:to>
          <xdr:col>3</xdr:col>
          <xdr:colOff>647700</xdr:colOff>
          <xdr:row>4</xdr:row>
          <xdr:rowOff>358140</xdr:rowOff>
        </xdr:to>
        <xdr:sp macro="" textlink="">
          <xdr:nvSpPr>
            <xdr:cNvPr id="71682" name="Spinner 2" hidden="1">
              <a:extLst>
                <a:ext uri="{63B3BB69-23CF-44E3-9099-C40C66FF867C}">
                  <a14:compatExt spid="_x0000_s71682"/>
                </a:ext>
                <a:ext uri="{FF2B5EF4-FFF2-40B4-BE49-F238E27FC236}">
                  <a16:creationId xmlns:a16="http://schemas.microsoft.com/office/drawing/2014/main" id="{00000000-0008-0000-3B00-00000218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15240</xdr:colOff>
          <xdr:row>5</xdr:row>
          <xdr:rowOff>7620</xdr:rowOff>
        </xdr:from>
        <xdr:to>
          <xdr:col>3</xdr:col>
          <xdr:colOff>647700</xdr:colOff>
          <xdr:row>5</xdr:row>
          <xdr:rowOff>358140</xdr:rowOff>
        </xdr:to>
        <xdr:sp macro="" textlink="">
          <xdr:nvSpPr>
            <xdr:cNvPr id="71686" name="Spinner 6" hidden="1">
              <a:extLst>
                <a:ext uri="{63B3BB69-23CF-44E3-9099-C40C66FF867C}">
                  <a14:compatExt spid="_x0000_s71686"/>
                </a:ext>
                <a:ext uri="{FF2B5EF4-FFF2-40B4-BE49-F238E27FC236}">
                  <a16:creationId xmlns:a16="http://schemas.microsoft.com/office/drawing/2014/main" id="{00000000-0008-0000-3B00-00000618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15240</xdr:colOff>
          <xdr:row>6</xdr:row>
          <xdr:rowOff>7620</xdr:rowOff>
        </xdr:from>
        <xdr:to>
          <xdr:col>3</xdr:col>
          <xdr:colOff>647700</xdr:colOff>
          <xdr:row>6</xdr:row>
          <xdr:rowOff>358140</xdr:rowOff>
        </xdr:to>
        <xdr:sp macro="" textlink="">
          <xdr:nvSpPr>
            <xdr:cNvPr id="71687" name="Spinner 7" hidden="1">
              <a:extLst>
                <a:ext uri="{63B3BB69-23CF-44E3-9099-C40C66FF867C}">
                  <a14:compatExt spid="_x0000_s71687"/>
                </a:ext>
                <a:ext uri="{FF2B5EF4-FFF2-40B4-BE49-F238E27FC236}">
                  <a16:creationId xmlns:a16="http://schemas.microsoft.com/office/drawing/2014/main" id="{00000000-0008-0000-3B00-00000718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15240</xdr:colOff>
          <xdr:row>7</xdr:row>
          <xdr:rowOff>7620</xdr:rowOff>
        </xdr:from>
        <xdr:to>
          <xdr:col>3</xdr:col>
          <xdr:colOff>647700</xdr:colOff>
          <xdr:row>7</xdr:row>
          <xdr:rowOff>358140</xdr:rowOff>
        </xdr:to>
        <xdr:sp macro="" textlink="">
          <xdr:nvSpPr>
            <xdr:cNvPr id="71688" name="Spinner 8" hidden="1">
              <a:extLst>
                <a:ext uri="{63B3BB69-23CF-44E3-9099-C40C66FF867C}">
                  <a14:compatExt spid="_x0000_s71688"/>
                </a:ext>
                <a:ext uri="{FF2B5EF4-FFF2-40B4-BE49-F238E27FC236}">
                  <a16:creationId xmlns:a16="http://schemas.microsoft.com/office/drawing/2014/main" id="{00000000-0008-0000-3B00-00000818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wsDr>
</file>

<file path=xl/drawings/drawing61.xml><?xml version="1.0" encoding="utf-8"?>
<xdr:wsDr xmlns:xdr="http://schemas.openxmlformats.org/drawingml/2006/spreadsheetDrawing" xmlns:a="http://schemas.openxmlformats.org/drawingml/2006/main">
  <xdr:twoCellAnchor>
    <xdr:from>
      <xdr:col>1</xdr:col>
      <xdr:colOff>396240</xdr:colOff>
      <xdr:row>8</xdr:row>
      <xdr:rowOff>304800</xdr:rowOff>
    </xdr:from>
    <xdr:to>
      <xdr:col>2</xdr:col>
      <xdr:colOff>624840</xdr:colOff>
      <xdr:row>11</xdr:row>
      <xdr:rowOff>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1546860" y="2590800"/>
          <a:ext cx="1287780" cy="104394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121920</xdr:colOff>
      <xdr:row>8</xdr:row>
      <xdr:rowOff>297180</xdr:rowOff>
    </xdr:from>
    <xdr:to>
      <xdr:col>1</xdr:col>
      <xdr:colOff>239008</xdr:colOff>
      <xdr:row>11</xdr:row>
      <xdr:rowOff>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C00-000003000000}"/>
            </a:ext>
          </a:extLst>
        </xdr:cNvPr>
        <xdr:cNvSpPr/>
      </xdr:nvSpPr>
      <xdr:spPr>
        <a:xfrm flipH="1">
          <a:off x="121920" y="2583180"/>
          <a:ext cx="1267708" cy="104394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426720</xdr:colOff>
      <xdr:row>8</xdr:row>
      <xdr:rowOff>213360</xdr:rowOff>
    </xdr:from>
    <xdr:to>
      <xdr:col>2</xdr:col>
      <xdr:colOff>701040</xdr:colOff>
      <xdr:row>10</xdr:row>
      <xdr:rowOff>373380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1577340" y="2499360"/>
          <a:ext cx="1333500" cy="92964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0</xdr:col>
      <xdr:colOff>68580</xdr:colOff>
      <xdr:row>8</xdr:row>
      <xdr:rowOff>213360</xdr:rowOff>
    </xdr:from>
    <xdr:to>
      <xdr:col>1</xdr:col>
      <xdr:colOff>228600</xdr:colOff>
      <xdr:row>10</xdr:row>
      <xdr:rowOff>373380</xdr:rowOff>
    </xdr:to>
    <xdr:sp macro="" textlink="">
      <xdr:nvSpPr>
        <xdr:cNvPr id="3" name="Pfeil: nach rechts 2">
          <a:hlinkClick xmlns:r="http://schemas.openxmlformats.org/officeDocument/2006/relationships" r:id="rId1"/>
          <a:extLst>
            <a:ext uri="{FF2B5EF4-FFF2-40B4-BE49-F238E27FC236}">
              <a16:creationId xmlns:a16="http://schemas.microsoft.com/office/drawing/2014/main" id="{00000000-0008-0000-3D00-000003000000}"/>
            </a:ext>
          </a:extLst>
        </xdr:cNvPr>
        <xdr:cNvSpPr/>
      </xdr:nvSpPr>
      <xdr:spPr>
        <a:xfrm flipH="1">
          <a:off x="68580" y="2499360"/>
          <a:ext cx="1310640" cy="92964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mc:AlternateContent xmlns:mc="http://schemas.openxmlformats.org/markup-compatibility/2006">
    <mc:Choice xmlns:a14="http://schemas.microsoft.com/office/drawing/2010/main" Requires="a14">
      <xdr:twoCellAnchor>
        <xdr:from>
          <xdr:col>3</xdr:col>
          <xdr:colOff>15240</xdr:colOff>
          <xdr:row>4</xdr:row>
          <xdr:rowOff>7620</xdr:rowOff>
        </xdr:from>
        <xdr:to>
          <xdr:col>3</xdr:col>
          <xdr:colOff>647700</xdr:colOff>
          <xdr:row>4</xdr:row>
          <xdr:rowOff>358140</xdr:rowOff>
        </xdr:to>
        <xdr:sp macro="" textlink="">
          <xdr:nvSpPr>
            <xdr:cNvPr id="73729" name="Spinner 1" hidden="1">
              <a:extLst>
                <a:ext uri="{63B3BB69-23CF-44E3-9099-C40C66FF867C}">
                  <a14:compatExt spid="_x0000_s73729"/>
                </a:ext>
                <a:ext uri="{FF2B5EF4-FFF2-40B4-BE49-F238E27FC236}">
                  <a16:creationId xmlns:a16="http://schemas.microsoft.com/office/drawing/2014/main" id="{00000000-0008-0000-3D00-00000120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15240</xdr:colOff>
          <xdr:row>5</xdr:row>
          <xdr:rowOff>7620</xdr:rowOff>
        </xdr:from>
        <xdr:to>
          <xdr:col>3</xdr:col>
          <xdr:colOff>647700</xdr:colOff>
          <xdr:row>5</xdr:row>
          <xdr:rowOff>358140</xdr:rowOff>
        </xdr:to>
        <xdr:sp macro="" textlink="">
          <xdr:nvSpPr>
            <xdr:cNvPr id="73730" name="Spinner 2" hidden="1">
              <a:extLst>
                <a:ext uri="{63B3BB69-23CF-44E3-9099-C40C66FF867C}">
                  <a14:compatExt spid="_x0000_s73730"/>
                </a:ext>
                <a:ext uri="{FF2B5EF4-FFF2-40B4-BE49-F238E27FC236}">
                  <a16:creationId xmlns:a16="http://schemas.microsoft.com/office/drawing/2014/main" id="{00000000-0008-0000-3D00-00000220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15240</xdr:colOff>
          <xdr:row>6</xdr:row>
          <xdr:rowOff>7620</xdr:rowOff>
        </xdr:from>
        <xdr:to>
          <xdr:col>3</xdr:col>
          <xdr:colOff>647700</xdr:colOff>
          <xdr:row>6</xdr:row>
          <xdr:rowOff>358140</xdr:rowOff>
        </xdr:to>
        <xdr:sp macro="" textlink="">
          <xdr:nvSpPr>
            <xdr:cNvPr id="73731" name="Spinner 3" hidden="1">
              <a:extLst>
                <a:ext uri="{63B3BB69-23CF-44E3-9099-C40C66FF867C}">
                  <a14:compatExt spid="_x0000_s73731"/>
                </a:ext>
                <a:ext uri="{FF2B5EF4-FFF2-40B4-BE49-F238E27FC236}">
                  <a16:creationId xmlns:a16="http://schemas.microsoft.com/office/drawing/2014/main" id="{00000000-0008-0000-3D00-00000320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15240</xdr:colOff>
          <xdr:row>7</xdr:row>
          <xdr:rowOff>7620</xdr:rowOff>
        </xdr:from>
        <xdr:to>
          <xdr:col>3</xdr:col>
          <xdr:colOff>647700</xdr:colOff>
          <xdr:row>7</xdr:row>
          <xdr:rowOff>358140</xdr:rowOff>
        </xdr:to>
        <xdr:sp macro="" textlink="">
          <xdr:nvSpPr>
            <xdr:cNvPr id="73732" name="Spinner 4" hidden="1">
              <a:extLst>
                <a:ext uri="{63B3BB69-23CF-44E3-9099-C40C66FF867C}">
                  <a14:compatExt spid="_x0000_s73732"/>
                </a:ext>
                <a:ext uri="{FF2B5EF4-FFF2-40B4-BE49-F238E27FC236}">
                  <a16:creationId xmlns:a16="http://schemas.microsoft.com/office/drawing/2014/main" id="{00000000-0008-0000-3D00-00000420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wsDr>
</file>

<file path=xl/drawings/drawing63.xml><?xml version="1.0" encoding="utf-8"?>
<xdr:wsDr xmlns:xdr="http://schemas.openxmlformats.org/drawingml/2006/spreadsheetDrawing" xmlns:a="http://schemas.openxmlformats.org/drawingml/2006/main">
  <xdr:twoCellAnchor>
    <xdr:from>
      <xdr:col>2</xdr:col>
      <xdr:colOff>533400</xdr:colOff>
      <xdr:row>8</xdr:row>
      <xdr:rowOff>243840</xdr:rowOff>
    </xdr:from>
    <xdr:to>
      <xdr:col>3</xdr:col>
      <xdr:colOff>701040</xdr:colOff>
      <xdr:row>11</xdr:row>
      <xdr:rowOff>22860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2788920" y="2606040"/>
          <a:ext cx="1333500" cy="92964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1</xdr:col>
      <xdr:colOff>45720</xdr:colOff>
      <xdr:row>8</xdr:row>
      <xdr:rowOff>243840</xdr:rowOff>
    </xdr:from>
    <xdr:to>
      <xdr:col>2</xdr:col>
      <xdr:colOff>335280</xdr:colOff>
      <xdr:row>11</xdr:row>
      <xdr:rowOff>22860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E00-000003000000}"/>
            </a:ext>
          </a:extLst>
        </xdr:cNvPr>
        <xdr:cNvSpPr/>
      </xdr:nvSpPr>
      <xdr:spPr>
        <a:xfrm flipH="1">
          <a:off x="1280160" y="2606040"/>
          <a:ext cx="1310640" cy="92964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xdr:col>
      <xdr:colOff>533400</xdr:colOff>
      <xdr:row>8</xdr:row>
      <xdr:rowOff>243840</xdr:rowOff>
    </xdr:from>
    <xdr:to>
      <xdr:col>3</xdr:col>
      <xdr:colOff>701040</xdr:colOff>
      <xdr:row>11</xdr:row>
      <xdr:rowOff>22860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2788920" y="2606040"/>
          <a:ext cx="1333500" cy="92964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1</xdr:col>
      <xdr:colOff>45720</xdr:colOff>
      <xdr:row>8</xdr:row>
      <xdr:rowOff>243840</xdr:rowOff>
    </xdr:from>
    <xdr:to>
      <xdr:col>2</xdr:col>
      <xdr:colOff>335280</xdr:colOff>
      <xdr:row>11</xdr:row>
      <xdr:rowOff>22860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3F00-000003000000}"/>
            </a:ext>
          </a:extLst>
        </xdr:cNvPr>
        <xdr:cNvSpPr/>
      </xdr:nvSpPr>
      <xdr:spPr>
        <a:xfrm flipH="1">
          <a:off x="1280160" y="2606040"/>
          <a:ext cx="1310640" cy="92964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mc:AlternateContent xmlns:mc="http://schemas.openxmlformats.org/markup-compatibility/2006">
    <mc:Choice xmlns:a14="http://schemas.microsoft.com/office/drawing/2010/main" Requires="a14">
      <xdr:twoCellAnchor>
        <xdr:from>
          <xdr:col>5</xdr:col>
          <xdr:colOff>15240</xdr:colOff>
          <xdr:row>4</xdr:row>
          <xdr:rowOff>22860</xdr:rowOff>
        </xdr:from>
        <xdr:to>
          <xdr:col>5</xdr:col>
          <xdr:colOff>632460</xdr:colOff>
          <xdr:row>4</xdr:row>
          <xdr:rowOff>342900</xdr:rowOff>
        </xdr:to>
        <xdr:sp macro="" textlink="">
          <xdr:nvSpPr>
            <xdr:cNvPr id="75777" name="Spinner 1" hidden="1">
              <a:extLst>
                <a:ext uri="{63B3BB69-23CF-44E3-9099-C40C66FF867C}">
                  <a14:compatExt spid="_x0000_s75777"/>
                </a:ext>
                <a:ext uri="{FF2B5EF4-FFF2-40B4-BE49-F238E27FC236}">
                  <a16:creationId xmlns:a16="http://schemas.microsoft.com/office/drawing/2014/main" id="{00000000-0008-0000-3F00-00000128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15240</xdr:colOff>
          <xdr:row>5</xdr:row>
          <xdr:rowOff>22860</xdr:rowOff>
        </xdr:from>
        <xdr:to>
          <xdr:col>5</xdr:col>
          <xdr:colOff>632460</xdr:colOff>
          <xdr:row>5</xdr:row>
          <xdr:rowOff>342900</xdr:rowOff>
        </xdr:to>
        <xdr:sp macro="" textlink="">
          <xdr:nvSpPr>
            <xdr:cNvPr id="75778" name="Spinner 2" hidden="1">
              <a:extLst>
                <a:ext uri="{63B3BB69-23CF-44E3-9099-C40C66FF867C}">
                  <a14:compatExt spid="_x0000_s75778"/>
                </a:ext>
                <a:ext uri="{FF2B5EF4-FFF2-40B4-BE49-F238E27FC236}">
                  <a16:creationId xmlns:a16="http://schemas.microsoft.com/office/drawing/2014/main" id="{00000000-0008-0000-3F00-00000228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15240</xdr:colOff>
          <xdr:row>6</xdr:row>
          <xdr:rowOff>22860</xdr:rowOff>
        </xdr:from>
        <xdr:to>
          <xdr:col>5</xdr:col>
          <xdr:colOff>632460</xdr:colOff>
          <xdr:row>6</xdr:row>
          <xdr:rowOff>342900</xdr:rowOff>
        </xdr:to>
        <xdr:sp macro="" textlink="">
          <xdr:nvSpPr>
            <xdr:cNvPr id="75779" name="Spinner 3" hidden="1">
              <a:extLst>
                <a:ext uri="{63B3BB69-23CF-44E3-9099-C40C66FF867C}">
                  <a14:compatExt spid="_x0000_s75779"/>
                </a:ext>
                <a:ext uri="{FF2B5EF4-FFF2-40B4-BE49-F238E27FC236}">
                  <a16:creationId xmlns:a16="http://schemas.microsoft.com/office/drawing/2014/main" id="{00000000-0008-0000-3F00-00000328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15240</xdr:colOff>
          <xdr:row>7</xdr:row>
          <xdr:rowOff>22860</xdr:rowOff>
        </xdr:from>
        <xdr:to>
          <xdr:col>5</xdr:col>
          <xdr:colOff>632460</xdr:colOff>
          <xdr:row>7</xdr:row>
          <xdr:rowOff>342900</xdr:rowOff>
        </xdr:to>
        <xdr:sp macro="" textlink="">
          <xdr:nvSpPr>
            <xdr:cNvPr id="75780" name="Spinner 4" hidden="1">
              <a:extLst>
                <a:ext uri="{63B3BB69-23CF-44E3-9099-C40C66FF867C}">
                  <a14:compatExt spid="_x0000_s75780"/>
                </a:ext>
                <a:ext uri="{FF2B5EF4-FFF2-40B4-BE49-F238E27FC236}">
                  <a16:creationId xmlns:a16="http://schemas.microsoft.com/office/drawing/2014/main" id="{00000000-0008-0000-3F00-00000428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wsDr>
</file>

<file path=xl/drawings/drawing65.xml><?xml version="1.0" encoding="utf-8"?>
<xdr:wsDr xmlns:xdr="http://schemas.openxmlformats.org/drawingml/2006/spreadsheetDrawing" xmlns:a="http://schemas.openxmlformats.org/drawingml/2006/main">
  <xdr:twoCellAnchor>
    <xdr:from>
      <xdr:col>4</xdr:col>
      <xdr:colOff>350520</xdr:colOff>
      <xdr:row>13</xdr:row>
      <xdr:rowOff>53340</xdr:rowOff>
    </xdr:from>
    <xdr:to>
      <xdr:col>6</xdr:col>
      <xdr:colOff>487680</xdr:colOff>
      <xdr:row>19</xdr:row>
      <xdr:rowOff>137160</xdr:rowOff>
    </xdr:to>
    <xdr:sp macro="" textlink="">
      <xdr:nvSpPr>
        <xdr:cNvPr id="2" name="Pfeil: nach links gekrümmt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3520440" y="2430780"/>
          <a:ext cx="1722120" cy="1181100"/>
        </a:xfrm>
        <a:prstGeom prst="curvedLeftArrow">
          <a:avLst>
            <a:gd name="adj1" fmla="val 39680"/>
            <a:gd name="adj2" fmla="val 50000"/>
            <a:gd name="adj3" fmla="val 25000"/>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200" b="1">
              <a:solidFill>
                <a:schemeClr val="bg1"/>
              </a:solidFill>
            </a:rPr>
            <a:t>Zurück</a:t>
          </a:r>
        </a:p>
        <a:p>
          <a:pPr algn="ctr"/>
          <a:r>
            <a:rPr lang="de-DE" sz="1200" b="1">
              <a:solidFill>
                <a:schemeClr val="bg1"/>
              </a:solidFill>
            </a:rPr>
            <a:t>zum</a:t>
          </a:r>
          <a:r>
            <a:rPr lang="de-DE" sz="1200" b="1" baseline="0">
              <a:solidFill>
                <a:schemeClr val="bg1"/>
              </a:solidFill>
            </a:rPr>
            <a:t> Start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1459098</xdr:colOff>
      <xdr:row>10</xdr:row>
      <xdr:rowOff>0</xdr:rowOff>
    </xdr:from>
    <xdr:to>
      <xdr:col>4</xdr:col>
      <xdr:colOff>901242</xdr:colOff>
      <xdr:row>13</xdr:row>
      <xdr:rowOff>125437</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3633729" y="2379785"/>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3</xdr:col>
      <xdr:colOff>0</xdr:colOff>
      <xdr:row>10</xdr:row>
      <xdr:rowOff>0</xdr:rowOff>
    </xdr:from>
    <xdr:to>
      <xdr:col>3</xdr:col>
      <xdr:colOff>1329559</xdr:colOff>
      <xdr:row>13</xdr:row>
      <xdr:rowOff>125437</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flipH="1">
          <a:off x="2174631" y="2379785"/>
          <a:ext cx="1329559" cy="670560"/>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701467</xdr:colOff>
      <xdr:row>2</xdr:row>
      <xdr:rowOff>525780</xdr:rowOff>
    </xdr:from>
    <xdr:to>
      <xdr:col>12</xdr:col>
      <xdr:colOff>441183</xdr:colOff>
      <xdr:row>6</xdr:row>
      <xdr:rowOff>102577</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424587" y="1028700"/>
          <a:ext cx="1324676" cy="879817"/>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8</xdr:col>
      <xdr:colOff>689956</xdr:colOff>
      <xdr:row>2</xdr:row>
      <xdr:rowOff>525780</xdr:rowOff>
    </xdr:from>
    <xdr:to>
      <xdr:col>10</xdr:col>
      <xdr:colOff>430625</xdr:colOff>
      <xdr:row>6</xdr:row>
      <xdr:rowOff>102577</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flipH="1">
          <a:off x="8828116" y="1028700"/>
          <a:ext cx="1325629" cy="879817"/>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twoCellAnchor editAs="oneCell">
    <xdr:from>
      <xdr:col>4</xdr:col>
      <xdr:colOff>333374</xdr:colOff>
      <xdr:row>3</xdr:row>
      <xdr:rowOff>66674</xdr:rowOff>
    </xdr:from>
    <xdr:to>
      <xdr:col>7</xdr:col>
      <xdr:colOff>422085</xdr:colOff>
      <xdr:row>10</xdr:row>
      <xdr:rowOff>95849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3"/>
        <a:srcRect t="19614" r="63057" b="55598"/>
        <a:stretch/>
      </xdr:blipFill>
      <xdr:spPr>
        <a:xfrm>
          <a:off x="3876674" y="1119187"/>
          <a:ext cx="3433891" cy="1296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76201</xdr:colOff>
      <xdr:row>3</xdr:row>
      <xdr:rowOff>80962</xdr:rowOff>
    </xdr:from>
    <xdr:to>
      <xdr:col>3</xdr:col>
      <xdr:colOff>1074073</xdr:colOff>
      <xdr:row>10</xdr:row>
      <xdr:rowOff>110137</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4"/>
        <a:srcRect t="19611" r="63405" b="55366"/>
        <a:stretch/>
      </xdr:blipFill>
      <xdr:spPr>
        <a:xfrm>
          <a:off x="76201" y="1133475"/>
          <a:ext cx="3369597" cy="1296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6</xdr:col>
      <xdr:colOff>858146</xdr:colOff>
      <xdr:row>9</xdr:row>
      <xdr:rowOff>7619</xdr:rowOff>
    </xdr:from>
    <xdr:to>
      <xdr:col>7</xdr:col>
      <xdr:colOff>275217</xdr:colOff>
      <xdr:row>10</xdr:row>
      <xdr:rowOff>48576</xdr:rowOff>
    </xdr:to>
    <xdr:grpSp>
      <xdr:nvGrpSpPr>
        <xdr:cNvPr id="10" name="Gruppieren 9">
          <a:extLst>
            <a:ext uri="{FF2B5EF4-FFF2-40B4-BE49-F238E27FC236}">
              <a16:creationId xmlns:a16="http://schemas.microsoft.com/office/drawing/2014/main" id="{00000000-0008-0000-0700-00000A000000}"/>
            </a:ext>
          </a:extLst>
        </xdr:cNvPr>
        <xdr:cNvGrpSpPr/>
      </xdr:nvGrpSpPr>
      <xdr:grpSpPr>
        <a:xfrm>
          <a:off x="7159886" y="2362199"/>
          <a:ext cx="285751" cy="223837"/>
          <a:chOff x="7158403" y="2130302"/>
          <a:chExt cx="280987" cy="268166"/>
        </a:xfrm>
      </xdr:grpSpPr>
      <xdr:sp macro="" textlink="">
        <xdr:nvSpPr>
          <xdr:cNvPr id="8" name="Ellipse 7">
            <a:extLst>
              <a:ext uri="{FF2B5EF4-FFF2-40B4-BE49-F238E27FC236}">
                <a16:creationId xmlns:a16="http://schemas.microsoft.com/office/drawing/2014/main" id="{00000000-0008-0000-0700-000008000000}"/>
              </a:ext>
            </a:extLst>
          </xdr:cNvPr>
          <xdr:cNvSpPr/>
        </xdr:nvSpPr>
        <xdr:spPr>
          <a:xfrm>
            <a:off x="7158403" y="2130302"/>
            <a:ext cx="280987" cy="26816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Rechteck 8">
            <a:extLst>
              <a:ext uri="{FF2B5EF4-FFF2-40B4-BE49-F238E27FC236}">
                <a16:creationId xmlns:a16="http://schemas.microsoft.com/office/drawing/2014/main" id="{00000000-0008-0000-0700-000009000000}"/>
              </a:ext>
            </a:extLst>
          </xdr:cNvPr>
          <xdr:cNvSpPr/>
        </xdr:nvSpPr>
        <xdr:spPr>
          <a:xfrm>
            <a:off x="7302646" y="2196810"/>
            <a:ext cx="63111" cy="548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oneCell">
    <xdr:from>
      <xdr:col>3</xdr:col>
      <xdr:colOff>155172</xdr:colOff>
      <xdr:row>12</xdr:row>
      <xdr:rowOff>107482</xdr:rowOff>
    </xdr:from>
    <xdr:to>
      <xdr:col>5</xdr:col>
      <xdr:colOff>1059180</xdr:colOff>
      <xdr:row>23</xdr:row>
      <xdr:rowOff>73428</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5"/>
        <a:srcRect l="605" t="23437" r="51867" b="30766"/>
        <a:stretch/>
      </xdr:blipFill>
      <xdr:spPr>
        <a:xfrm>
          <a:off x="2535765" y="3034613"/>
          <a:ext cx="3594656" cy="198918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110490</xdr:colOff>
      <xdr:row>12</xdr:row>
      <xdr:rowOff>33786</xdr:rowOff>
    </xdr:from>
    <xdr:to>
      <xdr:col>11</xdr:col>
      <xdr:colOff>381000</xdr:colOff>
      <xdr:row>23</xdr:row>
      <xdr:rowOff>160019</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6"/>
        <a:srcRect l="-1" t="31677" r="60479" b="29529"/>
        <a:stretch/>
      </xdr:blipFill>
      <xdr:spPr>
        <a:xfrm>
          <a:off x="7280910" y="2952246"/>
          <a:ext cx="3867150" cy="2137913"/>
        </a:xfrm>
        <a:prstGeom prst="rect">
          <a:avLst/>
        </a:prstGeom>
      </xdr:spPr>
    </xdr:pic>
    <xdr:clientData/>
  </xdr:twoCellAnchor>
  <xdr:twoCellAnchor>
    <xdr:from>
      <xdr:col>5</xdr:col>
      <xdr:colOff>52552</xdr:colOff>
      <xdr:row>15</xdr:row>
      <xdr:rowOff>99849</xdr:rowOff>
    </xdr:from>
    <xdr:to>
      <xdr:col>5</xdr:col>
      <xdr:colOff>1019504</xdr:colOff>
      <xdr:row>16</xdr:row>
      <xdr:rowOff>110360</xdr:rowOff>
    </xdr:to>
    <xdr:sp macro="" textlink="">
      <xdr:nvSpPr>
        <xdr:cNvPr id="13" name="Rechteck 12">
          <a:extLst>
            <a:ext uri="{FF2B5EF4-FFF2-40B4-BE49-F238E27FC236}">
              <a16:creationId xmlns:a16="http://schemas.microsoft.com/office/drawing/2014/main" id="{00000000-0008-0000-0700-00000D000000}"/>
            </a:ext>
          </a:extLst>
        </xdr:cNvPr>
        <xdr:cNvSpPr/>
      </xdr:nvSpPr>
      <xdr:spPr>
        <a:xfrm>
          <a:off x="5123793" y="3578773"/>
          <a:ext cx="966952" cy="19444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544697</xdr:colOff>
      <xdr:row>14</xdr:row>
      <xdr:rowOff>17583</xdr:rowOff>
    </xdr:from>
    <xdr:to>
      <xdr:col>5</xdr:col>
      <xdr:colOff>679938</xdr:colOff>
      <xdr:row>17</xdr:row>
      <xdr:rowOff>143020</xdr:rowOff>
    </xdr:to>
    <xdr:sp macro="" textlink="">
      <xdr:nvSpPr>
        <xdr:cNvPr id="2" name="Pfeil: nach recht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4087997" y="2600763"/>
          <a:ext cx="1384921" cy="674077"/>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weiter</a:t>
          </a:r>
        </a:p>
      </xdr:txBody>
    </xdr:sp>
    <xdr:clientData/>
  </xdr:twoCellAnchor>
  <xdr:twoCellAnchor>
    <xdr:from>
      <xdr:col>3</xdr:col>
      <xdr:colOff>257908</xdr:colOff>
      <xdr:row>14</xdr:row>
      <xdr:rowOff>17583</xdr:rowOff>
    </xdr:from>
    <xdr:to>
      <xdr:col>4</xdr:col>
      <xdr:colOff>415158</xdr:colOff>
      <xdr:row>17</xdr:row>
      <xdr:rowOff>143020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flipH="1">
          <a:off x="2635348" y="2600763"/>
          <a:ext cx="1323110" cy="674077"/>
        </a:xfrm>
        <a:prstGeom prst="rightArrow">
          <a:avLst/>
        </a:prstGeom>
        <a:solidFill>
          <a:srgbClr val="03B926"/>
        </a:solidFill>
        <a:ln>
          <a:solidFill>
            <a:srgbClr val="2D833D"/>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t>zurück</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youtube.com/watch?v=iq2lMqyfzQY"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www.youtube.com/watch?v=iq2lMqyfzQY" TargetMode="Externa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2.vml"/><Relationship Id="rId1" Type="http://schemas.openxmlformats.org/officeDocument/2006/relationships/drawing" Target="../drawings/drawing60.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62.xm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4.vml"/><Relationship Id="rId1" Type="http://schemas.openxmlformats.org/officeDocument/2006/relationships/drawing" Target="../drawings/drawing64.xm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CE4AE-BA4C-42D3-91DF-2B595F831034}">
  <sheetPr>
    <tabColor theme="9" tint="0.79998168889431442"/>
  </sheetPr>
  <dimension ref="A1:I4"/>
  <sheetViews>
    <sheetView tabSelected="1" workbookViewId="0">
      <selection sqref="A1:D1"/>
    </sheetView>
  </sheetViews>
  <sheetFormatPr baseColWidth="10" defaultRowHeight="14.4" x14ac:dyDescent="0.3"/>
  <sheetData>
    <row r="1" spans="1:9" ht="23.4" customHeight="1" x14ac:dyDescent="0.35">
      <c r="A1" s="282" t="s">
        <v>1</v>
      </c>
      <c r="B1" s="282"/>
      <c r="C1" s="282"/>
      <c r="D1" s="282"/>
    </row>
    <row r="2" spans="1:9" ht="13.8" customHeight="1" x14ac:dyDescent="0.3"/>
    <row r="3" spans="1:9" ht="18" x14ac:dyDescent="0.35">
      <c r="A3" s="282" t="s">
        <v>3</v>
      </c>
      <c r="B3" s="282"/>
      <c r="C3" s="282"/>
      <c r="D3" s="282"/>
      <c r="E3" s="282"/>
      <c r="F3" s="282"/>
      <c r="G3" s="282"/>
      <c r="H3" s="282"/>
    </row>
    <row r="4" spans="1:9" ht="18" x14ac:dyDescent="0.35">
      <c r="A4" s="282" t="s">
        <v>44</v>
      </c>
      <c r="B4" s="282"/>
      <c r="C4" s="282"/>
      <c r="D4" s="282"/>
      <c r="E4" s="282"/>
      <c r="F4" s="282"/>
      <c r="G4" s="282"/>
      <c r="H4" s="282"/>
      <c r="I4" s="282"/>
    </row>
  </sheetData>
  <sheetProtection sheet="1" objects="1" scenarios="1"/>
  <mergeCells count="3">
    <mergeCell ref="A1:D1"/>
    <mergeCell ref="A3:H3"/>
    <mergeCell ref="A4:I4"/>
  </mergeCells>
  <pageMargins left="0.7" right="0.7" top="0.78740157499999996" bottom="0.78740157499999996"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3F075-9BC1-476D-8773-96A1FC8B3001}">
  <sheetPr>
    <tabColor theme="5" tint="0.59999389629810485"/>
  </sheetPr>
  <dimension ref="A1:G16"/>
  <sheetViews>
    <sheetView zoomScale="130" zoomScaleNormal="130" workbookViewId="0"/>
  </sheetViews>
  <sheetFormatPr baseColWidth="10" defaultRowHeight="14.4" x14ac:dyDescent="0.3"/>
  <cols>
    <col min="4" max="4" width="17" customWidth="1"/>
    <col min="5" max="5" width="18.21875" customWidth="1"/>
    <col min="6" max="6" width="19.109375" customWidth="1"/>
    <col min="7" max="7" width="21" customWidth="1"/>
  </cols>
  <sheetData>
    <row r="1" spans="1:7" x14ac:dyDescent="0.3">
      <c r="A1" s="65" t="s">
        <v>52</v>
      </c>
    </row>
    <row r="2" spans="1:7" ht="15" thickBot="1" x14ac:dyDescent="0.35"/>
    <row r="3" spans="1:7" s="3" customFormat="1" ht="15" thickBot="1" x14ac:dyDescent="0.35">
      <c r="A3" s="39" t="s">
        <v>11</v>
      </c>
      <c r="B3" s="40" t="s">
        <v>12</v>
      </c>
      <c r="C3" s="311"/>
      <c r="D3" s="8" t="s">
        <v>13</v>
      </c>
      <c r="E3" s="6" t="s">
        <v>14</v>
      </c>
      <c r="F3" s="8" t="s">
        <v>16</v>
      </c>
      <c r="G3" s="7" t="s">
        <v>15</v>
      </c>
    </row>
    <row r="4" spans="1:7" x14ac:dyDescent="0.3">
      <c r="A4" s="11">
        <v>65</v>
      </c>
      <c r="B4" s="17">
        <v>4</v>
      </c>
      <c r="C4" s="311"/>
      <c r="D4" s="11">
        <f>A4+B4</f>
        <v>69</v>
      </c>
      <c r="E4" s="17">
        <f>A4-B4</f>
        <v>61</v>
      </c>
      <c r="F4" s="14">
        <f>A4*B4</f>
        <v>260</v>
      </c>
      <c r="G4" s="17">
        <f>A4/B4</f>
        <v>16.25</v>
      </c>
    </row>
    <row r="5" spans="1:7" x14ac:dyDescent="0.3">
      <c r="A5" s="12">
        <v>4</v>
      </c>
      <c r="B5" s="18">
        <v>68</v>
      </c>
      <c r="C5" s="311"/>
      <c r="D5" s="12">
        <f t="shared" ref="D5:D13" si="0">A5+B5</f>
        <v>72</v>
      </c>
      <c r="E5" s="18">
        <f t="shared" ref="E5:E13" si="1">A5-B5</f>
        <v>-64</v>
      </c>
      <c r="F5" s="15">
        <f t="shared" ref="F5:F13" si="2">A5*B5</f>
        <v>272</v>
      </c>
      <c r="G5" s="18">
        <f t="shared" ref="G5:G13" si="3">A5/B5</f>
        <v>5.8823529411764705E-2</v>
      </c>
    </row>
    <row r="6" spans="1:7" x14ac:dyDescent="0.3">
      <c r="A6" s="12">
        <v>71</v>
      </c>
      <c r="B6" s="18">
        <v>151</v>
      </c>
      <c r="C6" s="311"/>
      <c r="D6" s="12">
        <f t="shared" si="0"/>
        <v>222</v>
      </c>
      <c r="E6" s="18">
        <f t="shared" si="1"/>
        <v>-80</v>
      </c>
      <c r="F6" s="15">
        <f t="shared" si="2"/>
        <v>10721</v>
      </c>
      <c r="G6" s="18">
        <f t="shared" si="3"/>
        <v>0.47019867549668876</v>
      </c>
    </row>
    <row r="7" spans="1:7" x14ac:dyDescent="0.3">
      <c r="A7" s="12">
        <v>20</v>
      </c>
      <c r="B7" s="18">
        <v>502</v>
      </c>
      <c r="C7" s="311"/>
      <c r="D7" s="12">
        <f t="shared" si="0"/>
        <v>522</v>
      </c>
      <c r="E7" s="18">
        <f t="shared" si="1"/>
        <v>-482</v>
      </c>
      <c r="F7" s="15">
        <f t="shared" si="2"/>
        <v>10040</v>
      </c>
      <c r="G7" s="18">
        <f t="shared" si="3"/>
        <v>3.9840637450199202E-2</v>
      </c>
    </row>
    <row r="8" spans="1:7" x14ac:dyDescent="0.3">
      <c r="A8" s="12">
        <v>18</v>
      </c>
      <c r="B8" s="18">
        <v>5.22</v>
      </c>
      <c r="C8" s="311"/>
      <c r="D8" s="12">
        <f t="shared" si="0"/>
        <v>23.22</v>
      </c>
      <c r="E8" s="18">
        <f t="shared" si="1"/>
        <v>12.780000000000001</v>
      </c>
      <c r="F8" s="15">
        <f t="shared" si="2"/>
        <v>93.96</v>
      </c>
      <c r="G8" s="18">
        <f t="shared" si="3"/>
        <v>3.4482758620689657</v>
      </c>
    </row>
    <row r="9" spans="1:7" x14ac:dyDescent="0.3">
      <c r="A9" s="12">
        <v>3.56</v>
      </c>
      <c r="B9" s="18">
        <v>84</v>
      </c>
      <c r="C9" s="311"/>
      <c r="D9" s="12">
        <f t="shared" si="0"/>
        <v>87.56</v>
      </c>
      <c r="E9" s="18">
        <f t="shared" si="1"/>
        <v>-80.44</v>
      </c>
      <c r="F9" s="15">
        <f t="shared" si="2"/>
        <v>299.04000000000002</v>
      </c>
      <c r="G9" s="18">
        <f t="shared" si="3"/>
        <v>4.238095238095238E-2</v>
      </c>
    </row>
    <row r="10" spans="1:7" x14ac:dyDescent="0.3">
      <c r="A10" s="12">
        <v>74.010000000000005</v>
      </c>
      <c r="B10" s="18">
        <v>1.02</v>
      </c>
      <c r="C10" s="311"/>
      <c r="D10" s="12">
        <f t="shared" si="0"/>
        <v>75.03</v>
      </c>
      <c r="E10" s="18">
        <f t="shared" si="1"/>
        <v>72.990000000000009</v>
      </c>
      <c r="F10" s="15">
        <f t="shared" si="2"/>
        <v>75.490200000000002</v>
      </c>
      <c r="G10" s="18">
        <f t="shared" si="3"/>
        <v>72.558823529411768</v>
      </c>
    </row>
    <row r="11" spans="1:7" x14ac:dyDescent="0.3">
      <c r="A11" s="12">
        <v>19</v>
      </c>
      <c r="B11" s="18">
        <v>49.6</v>
      </c>
      <c r="C11" s="311"/>
      <c r="D11" s="12">
        <f t="shared" si="0"/>
        <v>68.599999999999994</v>
      </c>
      <c r="E11" s="18">
        <f t="shared" si="1"/>
        <v>-30.6</v>
      </c>
      <c r="F11" s="15">
        <f t="shared" si="2"/>
        <v>942.4</v>
      </c>
      <c r="G11" s="18">
        <f t="shared" si="3"/>
        <v>0.38306451612903225</v>
      </c>
    </row>
    <row r="12" spans="1:7" x14ac:dyDescent="0.3">
      <c r="A12" s="12">
        <v>288</v>
      </c>
      <c r="B12" s="18">
        <v>7</v>
      </c>
      <c r="C12" s="311"/>
      <c r="D12" s="12">
        <f t="shared" si="0"/>
        <v>295</v>
      </c>
      <c r="E12" s="18">
        <f t="shared" si="1"/>
        <v>281</v>
      </c>
      <c r="F12" s="15">
        <f t="shared" si="2"/>
        <v>2016</v>
      </c>
      <c r="G12" s="18">
        <f t="shared" si="3"/>
        <v>41.142857142857146</v>
      </c>
    </row>
    <row r="13" spans="1:7" ht="15" thickBot="1" x14ac:dyDescent="0.35">
      <c r="A13" s="13">
        <v>9</v>
      </c>
      <c r="B13" s="19">
        <v>45</v>
      </c>
      <c r="C13" s="311"/>
      <c r="D13" s="13">
        <f t="shared" si="0"/>
        <v>54</v>
      </c>
      <c r="E13" s="19">
        <f t="shared" si="1"/>
        <v>-36</v>
      </c>
      <c r="F13" s="16">
        <f t="shared" si="2"/>
        <v>405</v>
      </c>
      <c r="G13" s="19">
        <f t="shared" si="3"/>
        <v>0.2</v>
      </c>
    </row>
    <row r="14" spans="1:7" x14ac:dyDescent="0.3">
      <c r="C14" s="9"/>
    </row>
    <row r="15" spans="1:7" x14ac:dyDescent="0.3">
      <c r="C15" s="9"/>
    </row>
    <row r="16" spans="1:7" x14ac:dyDescent="0.3">
      <c r="C16" s="9"/>
    </row>
  </sheetData>
  <sheetProtection sheet="1" objects="1" scenarios="1"/>
  <mergeCells count="1">
    <mergeCell ref="C3:C13"/>
  </mergeCells>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99032-83E0-4101-A0DA-41D6ED72A6D8}">
  <sheetPr>
    <tabColor rgb="FFFFFFFF"/>
  </sheetPr>
  <dimension ref="A1:G16"/>
  <sheetViews>
    <sheetView zoomScale="130" zoomScaleNormal="130" workbookViewId="0"/>
  </sheetViews>
  <sheetFormatPr baseColWidth="10" defaultRowHeight="14.4" x14ac:dyDescent="0.3"/>
  <cols>
    <col min="4" max="4" width="17" customWidth="1"/>
    <col min="5" max="5" width="18.21875" customWidth="1"/>
    <col min="6" max="6" width="19.109375" customWidth="1"/>
    <col min="7" max="7" width="21" customWidth="1"/>
  </cols>
  <sheetData>
    <row r="1" spans="1:7" x14ac:dyDescent="0.3">
      <c r="D1" s="326" t="s">
        <v>64</v>
      </c>
      <c r="E1" s="326"/>
      <c r="F1" s="326"/>
      <c r="G1" s="326"/>
    </row>
    <row r="2" spans="1:7" ht="15" thickBot="1" x14ac:dyDescent="0.35"/>
    <row r="3" spans="1:7" s="3" customFormat="1" ht="15" thickBot="1" x14ac:dyDescent="0.35">
      <c r="A3" s="39" t="s">
        <v>11</v>
      </c>
      <c r="B3" s="40" t="s">
        <v>12</v>
      </c>
      <c r="C3" s="311"/>
      <c r="D3" s="8" t="s">
        <v>13</v>
      </c>
      <c r="E3" s="6" t="s">
        <v>14</v>
      </c>
      <c r="F3" s="8" t="s">
        <v>16</v>
      </c>
      <c r="G3" s="7" t="s">
        <v>15</v>
      </c>
    </row>
    <row r="4" spans="1:7" ht="15" thickBot="1" x14ac:dyDescent="0.35">
      <c r="A4" s="11">
        <v>65</v>
      </c>
      <c r="B4" s="17">
        <v>4</v>
      </c>
      <c r="C4" s="311"/>
      <c r="D4" s="11">
        <f>A4+B4</f>
        <v>69</v>
      </c>
      <c r="E4" s="17">
        <f>A4-B4</f>
        <v>61</v>
      </c>
      <c r="F4" s="14">
        <f>A4*B4</f>
        <v>260</v>
      </c>
      <c r="G4" s="17">
        <f>A4/B4</f>
        <v>16.25</v>
      </c>
    </row>
    <row r="5" spans="1:7" ht="15" thickBot="1" x14ac:dyDescent="0.35">
      <c r="A5" s="12">
        <v>4</v>
      </c>
      <c r="B5" s="18">
        <v>68</v>
      </c>
      <c r="C5" s="311"/>
      <c r="D5" s="11">
        <f t="shared" ref="D5:D13" si="0">A5+B5</f>
        <v>72</v>
      </c>
      <c r="E5" s="17">
        <f t="shared" ref="E5:E13" si="1">A5-B5</f>
        <v>-64</v>
      </c>
      <c r="F5" s="14">
        <f t="shared" ref="F5:F13" si="2">A5*B5</f>
        <v>272</v>
      </c>
      <c r="G5" s="17">
        <f t="shared" ref="G5:G13" si="3">A5/B5</f>
        <v>5.8823529411764705E-2</v>
      </c>
    </row>
    <row r="6" spans="1:7" ht="15" thickBot="1" x14ac:dyDescent="0.35">
      <c r="A6" s="12">
        <v>71</v>
      </c>
      <c r="B6" s="18">
        <v>151</v>
      </c>
      <c r="C6" s="311"/>
      <c r="D6" s="11">
        <f t="shared" si="0"/>
        <v>222</v>
      </c>
      <c r="E6" s="17">
        <f t="shared" si="1"/>
        <v>-80</v>
      </c>
      <c r="F6" s="14">
        <f t="shared" si="2"/>
        <v>10721</v>
      </c>
      <c r="G6" s="17">
        <f t="shared" si="3"/>
        <v>0.47019867549668876</v>
      </c>
    </row>
    <row r="7" spans="1:7" ht="15" thickBot="1" x14ac:dyDescent="0.35">
      <c r="A7" s="12">
        <v>20</v>
      </c>
      <c r="B7" s="18">
        <v>502</v>
      </c>
      <c r="C7" s="311"/>
      <c r="D7" s="11">
        <f t="shared" si="0"/>
        <v>522</v>
      </c>
      <c r="E7" s="17">
        <f t="shared" si="1"/>
        <v>-482</v>
      </c>
      <c r="F7" s="14">
        <f t="shared" si="2"/>
        <v>10040</v>
      </c>
      <c r="G7" s="17">
        <f t="shared" si="3"/>
        <v>3.9840637450199202E-2</v>
      </c>
    </row>
    <row r="8" spans="1:7" ht="15" thickBot="1" x14ac:dyDescent="0.35">
      <c r="A8" s="12">
        <v>18</v>
      </c>
      <c r="B8" s="18">
        <v>5.22</v>
      </c>
      <c r="C8" s="311"/>
      <c r="D8" s="11">
        <f t="shared" si="0"/>
        <v>23.22</v>
      </c>
      <c r="E8" s="17">
        <f t="shared" si="1"/>
        <v>12.780000000000001</v>
      </c>
      <c r="F8" s="14">
        <f t="shared" si="2"/>
        <v>93.96</v>
      </c>
      <c r="G8" s="17">
        <f t="shared" si="3"/>
        <v>3.4482758620689657</v>
      </c>
    </row>
    <row r="9" spans="1:7" ht="15" thickBot="1" x14ac:dyDescent="0.35">
      <c r="A9" s="12">
        <v>3.56</v>
      </c>
      <c r="B9" s="18">
        <v>84</v>
      </c>
      <c r="C9" s="311"/>
      <c r="D9" s="11">
        <f t="shared" si="0"/>
        <v>87.56</v>
      </c>
      <c r="E9" s="17">
        <f t="shared" si="1"/>
        <v>-80.44</v>
      </c>
      <c r="F9" s="14">
        <f t="shared" si="2"/>
        <v>299.04000000000002</v>
      </c>
      <c r="G9" s="17">
        <f t="shared" si="3"/>
        <v>4.238095238095238E-2</v>
      </c>
    </row>
    <row r="10" spans="1:7" ht="15" thickBot="1" x14ac:dyDescent="0.35">
      <c r="A10" s="12">
        <v>74.010000000000005</v>
      </c>
      <c r="B10" s="18">
        <v>1.02</v>
      </c>
      <c r="C10" s="311"/>
      <c r="D10" s="11">
        <f t="shared" si="0"/>
        <v>75.03</v>
      </c>
      <c r="E10" s="17">
        <f t="shared" si="1"/>
        <v>72.990000000000009</v>
      </c>
      <c r="F10" s="14">
        <f t="shared" si="2"/>
        <v>75.490200000000002</v>
      </c>
      <c r="G10" s="17">
        <f t="shared" si="3"/>
        <v>72.558823529411768</v>
      </c>
    </row>
    <row r="11" spans="1:7" ht="15" thickBot="1" x14ac:dyDescent="0.35">
      <c r="A11" s="12">
        <v>19</v>
      </c>
      <c r="B11" s="18">
        <v>49.6</v>
      </c>
      <c r="C11" s="311"/>
      <c r="D11" s="11">
        <f t="shared" si="0"/>
        <v>68.599999999999994</v>
      </c>
      <c r="E11" s="17">
        <f t="shared" si="1"/>
        <v>-30.6</v>
      </c>
      <c r="F11" s="14">
        <f t="shared" si="2"/>
        <v>942.4</v>
      </c>
      <c r="G11" s="17">
        <f t="shared" si="3"/>
        <v>0.38306451612903225</v>
      </c>
    </row>
    <row r="12" spans="1:7" ht="15" thickBot="1" x14ac:dyDescent="0.35">
      <c r="A12" s="12">
        <v>288</v>
      </c>
      <c r="B12" s="18">
        <v>7</v>
      </c>
      <c r="C12" s="311"/>
      <c r="D12" s="11">
        <f t="shared" si="0"/>
        <v>295</v>
      </c>
      <c r="E12" s="17">
        <f t="shared" si="1"/>
        <v>281</v>
      </c>
      <c r="F12" s="14">
        <f t="shared" si="2"/>
        <v>2016</v>
      </c>
      <c r="G12" s="17">
        <f t="shared" si="3"/>
        <v>41.142857142857146</v>
      </c>
    </row>
    <row r="13" spans="1:7" ht="15" thickBot="1" x14ac:dyDescent="0.35">
      <c r="A13" s="13">
        <v>9</v>
      </c>
      <c r="B13" s="19">
        <v>45</v>
      </c>
      <c r="C13" s="311"/>
      <c r="D13" s="11">
        <f t="shared" si="0"/>
        <v>54</v>
      </c>
      <c r="E13" s="17">
        <f t="shared" si="1"/>
        <v>-36</v>
      </c>
      <c r="F13" s="14">
        <f t="shared" si="2"/>
        <v>405</v>
      </c>
      <c r="G13" s="17">
        <f t="shared" si="3"/>
        <v>0.2</v>
      </c>
    </row>
    <row r="14" spans="1:7" x14ac:dyDescent="0.3">
      <c r="C14" s="9"/>
    </row>
    <row r="15" spans="1:7" x14ac:dyDescent="0.3">
      <c r="C15" s="9"/>
      <c r="D15" s="327" t="s">
        <v>53</v>
      </c>
      <c r="E15" s="328"/>
      <c r="F15" s="328"/>
      <c r="G15" s="328"/>
    </row>
    <row r="16" spans="1:7" x14ac:dyDescent="0.3">
      <c r="C16" s="9"/>
      <c r="D16" s="328"/>
      <c r="E16" s="328"/>
      <c r="F16" s="328"/>
      <c r="G16" s="328"/>
    </row>
  </sheetData>
  <sheetProtection sheet="1" objects="1" scenarios="1"/>
  <mergeCells count="3">
    <mergeCell ref="C3:C13"/>
    <mergeCell ref="D1:G1"/>
    <mergeCell ref="D15:G16"/>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750E8-AF6D-4983-9132-1E5C5724DD5D}">
  <sheetPr>
    <tabColor theme="5" tint="0.59999389629810485"/>
  </sheetPr>
  <dimension ref="A1:F8"/>
  <sheetViews>
    <sheetView zoomScale="130" zoomScaleNormal="130" workbookViewId="0">
      <selection activeCell="F5" sqref="F5"/>
    </sheetView>
  </sheetViews>
  <sheetFormatPr baseColWidth="10" defaultRowHeight="14.4" x14ac:dyDescent="0.3"/>
  <cols>
    <col min="6" max="6" width="17" customWidth="1"/>
  </cols>
  <sheetData>
    <row r="1" spans="1:6" x14ac:dyDescent="0.3">
      <c r="A1" s="329" t="s">
        <v>89</v>
      </c>
      <c r="B1" s="329"/>
      <c r="C1" s="329"/>
      <c r="D1" s="329"/>
      <c r="E1" s="75"/>
      <c r="F1" s="75"/>
    </row>
    <row r="2" spans="1:6" x14ac:dyDescent="0.3">
      <c r="A2" s="329" t="s">
        <v>91</v>
      </c>
      <c r="B2" s="329"/>
      <c r="C2" s="329"/>
      <c r="D2" s="329"/>
      <c r="E2" s="75"/>
      <c r="F2" s="75"/>
    </row>
    <row r="3" spans="1:6" ht="15" thickBot="1" x14ac:dyDescent="0.35"/>
    <row r="4" spans="1:6" s="4" customFormat="1" ht="15" thickBot="1" x14ac:dyDescent="0.35">
      <c r="A4" s="39" t="s">
        <v>11</v>
      </c>
      <c r="B4" s="74" t="s">
        <v>12</v>
      </c>
      <c r="C4" s="40" t="s">
        <v>87</v>
      </c>
      <c r="D4" s="40" t="s">
        <v>88</v>
      </c>
      <c r="E4" s="311"/>
      <c r="F4" s="8" t="s">
        <v>90</v>
      </c>
    </row>
    <row r="5" spans="1:6" ht="15" thickBot="1" x14ac:dyDescent="0.35">
      <c r="A5" s="27">
        <v>65</v>
      </c>
      <c r="B5" s="27">
        <v>29</v>
      </c>
      <c r="C5" s="28">
        <v>4</v>
      </c>
      <c r="D5" s="28">
        <v>9</v>
      </c>
      <c r="E5" s="311"/>
      <c r="F5" s="95"/>
    </row>
    <row r="6" spans="1:6" x14ac:dyDescent="0.3">
      <c r="E6" s="10"/>
    </row>
    <row r="7" spans="1:6" x14ac:dyDescent="0.3">
      <c r="E7" s="10"/>
    </row>
    <row r="8" spans="1:6" x14ac:dyDescent="0.3">
      <c r="E8" s="10"/>
    </row>
  </sheetData>
  <sheetProtection sheet="1" objects="1" scenarios="1"/>
  <mergeCells count="3">
    <mergeCell ref="E4:E5"/>
    <mergeCell ref="A1:D1"/>
    <mergeCell ref="A2:D2"/>
  </mergeCells>
  <pageMargins left="0.7" right="0.7" top="0.78740157499999996" bottom="0.78740157499999996"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AF18D-82C9-43FB-80BC-B3AABD87E5E9}">
  <sheetPr>
    <tabColor theme="5" tint="0.59999389629810485"/>
  </sheetPr>
  <dimension ref="A1:F9"/>
  <sheetViews>
    <sheetView zoomScale="130" zoomScaleNormal="130" workbookViewId="0">
      <selection activeCell="F6" sqref="F6"/>
    </sheetView>
  </sheetViews>
  <sheetFormatPr baseColWidth="10" defaultRowHeight="14.4" x14ac:dyDescent="0.3"/>
  <cols>
    <col min="6" max="6" width="17" customWidth="1"/>
  </cols>
  <sheetData>
    <row r="1" spans="1:6" x14ac:dyDescent="0.3">
      <c r="A1" s="66" t="s">
        <v>52</v>
      </c>
    </row>
    <row r="2" spans="1:6" x14ac:dyDescent="0.3">
      <c r="A2" s="329" t="s">
        <v>89</v>
      </c>
      <c r="B2" s="329"/>
      <c r="C2" s="329"/>
      <c r="D2" s="329"/>
      <c r="E2" s="75"/>
      <c r="F2" s="75"/>
    </row>
    <row r="3" spans="1:6" x14ac:dyDescent="0.3">
      <c r="A3" s="329" t="s">
        <v>91</v>
      </c>
      <c r="B3" s="329"/>
      <c r="C3" s="329"/>
      <c r="D3" s="329"/>
      <c r="E3" s="75"/>
      <c r="F3" s="75"/>
    </row>
    <row r="4" spans="1:6" ht="15" thickBot="1" x14ac:dyDescent="0.35"/>
    <row r="5" spans="1:6" s="4" customFormat="1" ht="15" thickBot="1" x14ac:dyDescent="0.35">
      <c r="A5" s="39" t="s">
        <v>11</v>
      </c>
      <c r="B5" s="74" t="s">
        <v>12</v>
      </c>
      <c r="C5" s="40" t="s">
        <v>87</v>
      </c>
      <c r="D5" s="40" t="s">
        <v>88</v>
      </c>
      <c r="E5" s="311"/>
      <c r="F5" s="8" t="s">
        <v>90</v>
      </c>
    </row>
    <row r="6" spans="1:6" ht="15" thickBot="1" x14ac:dyDescent="0.35">
      <c r="A6" s="27">
        <v>65</v>
      </c>
      <c r="B6" s="27">
        <v>29</v>
      </c>
      <c r="C6" s="28">
        <v>4</v>
      </c>
      <c r="D6" s="28">
        <v>9</v>
      </c>
      <c r="E6" s="311"/>
      <c r="F6" s="28">
        <f>A6-B6*C6/D6</f>
        <v>52.111111111111114</v>
      </c>
    </row>
    <row r="7" spans="1:6" x14ac:dyDescent="0.3">
      <c r="E7" s="10"/>
    </row>
    <row r="8" spans="1:6" x14ac:dyDescent="0.3">
      <c r="E8" s="10"/>
    </row>
    <row r="9" spans="1:6" x14ac:dyDescent="0.3">
      <c r="E9" s="10"/>
    </row>
  </sheetData>
  <sheetProtection sheet="1" objects="1" scenarios="1"/>
  <mergeCells count="3">
    <mergeCell ref="A2:D2"/>
    <mergeCell ref="A3:D3"/>
    <mergeCell ref="E5:E6"/>
  </mergeCells>
  <pageMargins left="0.7" right="0.7" top="0.78740157499999996" bottom="0.78740157499999996" header="0.3" footer="0.3"/>
  <pageSetup paperSize="9"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6917-53F0-46AC-9D5F-A7A230C7956C}">
  <sheetPr>
    <tabColor theme="7" tint="0.79998168889431442"/>
  </sheetPr>
  <dimension ref="A1:K22"/>
  <sheetViews>
    <sheetView zoomScale="110" zoomScaleNormal="110" workbookViewId="0">
      <selection activeCell="B12" sqref="B12"/>
    </sheetView>
  </sheetViews>
  <sheetFormatPr baseColWidth="10" defaultRowHeight="14.4" x14ac:dyDescent="0.3"/>
  <sheetData>
    <row r="1" spans="1:11" x14ac:dyDescent="0.3">
      <c r="A1" s="313" t="s">
        <v>80</v>
      </c>
      <c r="B1" s="313"/>
      <c r="C1" s="313"/>
      <c r="D1" s="313"/>
    </row>
    <row r="3" spans="1:11" ht="15.6" customHeight="1" x14ac:dyDescent="0.3">
      <c r="A3" s="312" t="s">
        <v>79</v>
      </c>
      <c r="B3" s="312"/>
      <c r="C3" s="312"/>
      <c r="D3" s="312"/>
      <c r="E3" s="312"/>
      <c r="F3" s="312"/>
      <c r="G3" s="312"/>
      <c r="H3" s="312"/>
      <c r="I3" s="312"/>
      <c r="J3" s="312"/>
      <c r="K3" s="312"/>
    </row>
    <row r="4" spans="1:11" ht="17.399999999999999" customHeight="1" x14ac:dyDescent="0.3">
      <c r="A4" s="312"/>
      <c r="B4" s="312"/>
      <c r="C4" s="312"/>
      <c r="D4" s="312"/>
      <c r="E4" s="312"/>
      <c r="F4" s="312"/>
      <c r="G4" s="312"/>
      <c r="H4" s="312"/>
      <c r="I4" s="312"/>
      <c r="J4" s="312"/>
      <c r="K4" s="312"/>
    </row>
    <row r="5" spans="1:11" ht="16.8" customHeight="1" x14ac:dyDescent="0.3">
      <c r="A5" s="312"/>
      <c r="B5" s="312"/>
      <c r="C5" s="312"/>
      <c r="D5" s="312"/>
      <c r="E5" s="312"/>
      <c r="F5" s="312"/>
      <c r="G5" s="312"/>
      <c r="H5" s="312"/>
      <c r="I5" s="312"/>
      <c r="J5" s="312"/>
      <c r="K5" s="312"/>
    </row>
    <row r="7" spans="1:11" ht="15" thickBot="1" x14ac:dyDescent="0.35">
      <c r="A7" s="331" t="s">
        <v>77</v>
      </c>
      <c r="B7" s="331"/>
      <c r="C7" s="331"/>
    </row>
    <row r="8" spans="1:11" x14ac:dyDescent="0.3">
      <c r="A8" s="51" t="s">
        <v>65</v>
      </c>
      <c r="B8" s="53">
        <v>1657</v>
      </c>
    </row>
    <row r="9" spans="1:11" x14ac:dyDescent="0.3">
      <c r="A9" s="45" t="s">
        <v>66</v>
      </c>
      <c r="B9" s="46">
        <v>2249</v>
      </c>
    </row>
    <row r="10" spans="1:11" x14ac:dyDescent="0.3">
      <c r="A10" s="45" t="s">
        <v>67</v>
      </c>
      <c r="B10" s="46">
        <v>1007</v>
      </c>
    </row>
    <row r="11" spans="1:11" x14ac:dyDescent="0.3">
      <c r="A11" s="45" t="s">
        <v>68</v>
      </c>
      <c r="B11" s="46">
        <v>354</v>
      </c>
    </row>
    <row r="12" spans="1:11" x14ac:dyDescent="0.3">
      <c r="A12" s="45" t="s">
        <v>69</v>
      </c>
      <c r="B12" s="46">
        <v>229</v>
      </c>
    </row>
    <row r="13" spans="1:11" x14ac:dyDescent="0.3">
      <c r="A13" s="45" t="s">
        <v>70</v>
      </c>
      <c r="B13" s="46">
        <v>1618</v>
      </c>
    </row>
    <row r="14" spans="1:11" x14ac:dyDescent="0.3">
      <c r="A14" s="45" t="s">
        <v>71</v>
      </c>
      <c r="B14" s="46">
        <v>2409</v>
      </c>
    </row>
    <row r="15" spans="1:11" x14ac:dyDescent="0.3">
      <c r="A15" s="45" t="s">
        <v>72</v>
      </c>
      <c r="B15" s="46">
        <v>2996</v>
      </c>
    </row>
    <row r="16" spans="1:11" x14ac:dyDescent="0.3">
      <c r="A16" s="45" t="s">
        <v>73</v>
      </c>
      <c r="B16" s="46">
        <v>3017</v>
      </c>
    </row>
    <row r="17" spans="1:7" x14ac:dyDescent="0.3">
      <c r="A17" s="45" t="s">
        <v>74</v>
      </c>
      <c r="B17" s="46">
        <v>3200</v>
      </c>
    </row>
    <row r="18" spans="1:7" x14ac:dyDescent="0.3">
      <c r="A18" s="45" t="s">
        <v>75</v>
      </c>
      <c r="B18" s="46">
        <v>3552</v>
      </c>
    </row>
    <row r="19" spans="1:7" ht="15" thickBot="1" x14ac:dyDescent="0.35">
      <c r="A19" s="47" t="s">
        <v>76</v>
      </c>
      <c r="B19" s="50">
        <v>2899</v>
      </c>
    </row>
    <row r="20" spans="1:7" ht="15" thickBot="1" x14ac:dyDescent="0.35">
      <c r="A20" s="70" t="s">
        <v>78</v>
      </c>
      <c r="B20" s="96"/>
      <c r="C20" s="330" t="s">
        <v>81</v>
      </c>
      <c r="D20" s="331"/>
    </row>
    <row r="22" spans="1:7" x14ac:dyDescent="0.3">
      <c r="A22" s="37"/>
      <c r="B22" s="37"/>
      <c r="C22" s="37"/>
      <c r="D22" s="37"/>
      <c r="E22" s="37"/>
      <c r="F22" s="37"/>
      <c r="G22" s="37"/>
    </row>
  </sheetData>
  <sheetProtection sheet="1" objects="1" scenarios="1"/>
  <mergeCells count="4">
    <mergeCell ref="A3:K5"/>
    <mergeCell ref="C20:D20"/>
    <mergeCell ref="A7:C7"/>
    <mergeCell ref="A1:D1"/>
  </mergeCells>
  <phoneticPr fontId="17" type="noConversion"/>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D178-2D4B-478F-BB44-B0625FE3E32D}">
  <sheetPr>
    <tabColor theme="7" tint="0.79998168889431442"/>
  </sheetPr>
  <dimension ref="A1:K22"/>
  <sheetViews>
    <sheetView zoomScale="110" zoomScaleNormal="110" workbookViewId="0">
      <selection sqref="A1:D1"/>
    </sheetView>
  </sheetViews>
  <sheetFormatPr baseColWidth="10" defaultRowHeight="14.4" x14ac:dyDescent="0.3"/>
  <sheetData>
    <row r="1" spans="1:11" x14ac:dyDescent="0.3">
      <c r="A1" s="326" t="s">
        <v>52</v>
      </c>
      <c r="B1" s="326"/>
      <c r="C1" s="326"/>
      <c r="D1" s="326"/>
    </row>
    <row r="3" spans="1:11" ht="15.6" customHeight="1" x14ac:dyDescent="0.3">
      <c r="A3" s="312" t="s">
        <v>79</v>
      </c>
      <c r="B3" s="312"/>
      <c r="C3" s="312"/>
      <c r="D3" s="312"/>
      <c r="E3" s="312"/>
      <c r="F3" s="312"/>
      <c r="G3" s="312"/>
      <c r="H3" s="312"/>
      <c r="I3" s="312"/>
      <c r="J3" s="312"/>
      <c r="K3" s="312"/>
    </row>
    <row r="4" spans="1:11" ht="17.399999999999999" customHeight="1" x14ac:dyDescent="0.3">
      <c r="A4" s="312"/>
      <c r="B4" s="312"/>
      <c r="C4" s="312"/>
      <c r="D4" s="312"/>
      <c r="E4" s="312"/>
      <c r="F4" s="312"/>
      <c r="G4" s="312"/>
      <c r="H4" s="312"/>
      <c r="I4" s="312"/>
      <c r="J4" s="312"/>
      <c r="K4" s="312"/>
    </row>
    <row r="5" spans="1:11" ht="16.8" customHeight="1" x14ac:dyDescent="0.3">
      <c r="A5" s="312"/>
      <c r="B5" s="312"/>
      <c r="C5" s="312"/>
      <c r="D5" s="312"/>
      <c r="E5" s="312"/>
      <c r="F5" s="312"/>
      <c r="G5" s="312"/>
      <c r="H5" s="312"/>
      <c r="I5" s="312"/>
      <c r="J5" s="312"/>
      <c r="K5" s="312"/>
    </row>
    <row r="7" spans="1:11" ht="15" thickBot="1" x14ac:dyDescent="0.35">
      <c r="A7" s="331" t="s">
        <v>77</v>
      </c>
      <c r="B7" s="331"/>
      <c r="C7" s="331"/>
    </row>
    <row r="8" spans="1:11" x14ac:dyDescent="0.3">
      <c r="A8" s="51" t="s">
        <v>65</v>
      </c>
      <c r="B8" s="53">
        <v>1657</v>
      </c>
    </row>
    <row r="9" spans="1:11" x14ac:dyDescent="0.3">
      <c r="A9" s="45" t="s">
        <v>66</v>
      </c>
      <c r="B9" s="46">
        <v>2249</v>
      </c>
    </row>
    <row r="10" spans="1:11" x14ac:dyDescent="0.3">
      <c r="A10" s="45" t="s">
        <v>67</v>
      </c>
      <c r="B10" s="46">
        <v>1007</v>
      </c>
    </row>
    <row r="11" spans="1:11" x14ac:dyDescent="0.3">
      <c r="A11" s="45" t="s">
        <v>68</v>
      </c>
      <c r="B11" s="46">
        <v>354</v>
      </c>
    </row>
    <row r="12" spans="1:11" x14ac:dyDescent="0.3">
      <c r="A12" s="45" t="s">
        <v>69</v>
      </c>
      <c r="B12" s="46">
        <v>229</v>
      </c>
    </row>
    <row r="13" spans="1:11" x14ac:dyDescent="0.3">
      <c r="A13" s="45" t="s">
        <v>70</v>
      </c>
      <c r="B13" s="46">
        <v>1618</v>
      </c>
    </row>
    <row r="14" spans="1:11" x14ac:dyDescent="0.3">
      <c r="A14" s="45" t="s">
        <v>71</v>
      </c>
      <c r="B14" s="46">
        <v>2409</v>
      </c>
    </row>
    <row r="15" spans="1:11" x14ac:dyDescent="0.3">
      <c r="A15" s="45" t="s">
        <v>72</v>
      </c>
      <c r="B15" s="46">
        <v>2996</v>
      </c>
    </row>
    <row r="16" spans="1:11" x14ac:dyDescent="0.3">
      <c r="A16" s="45" t="s">
        <v>73</v>
      </c>
      <c r="B16" s="46">
        <v>3017</v>
      </c>
    </row>
    <row r="17" spans="1:7" x14ac:dyDescent="0.3">
      <c r="A17" s="45" t="s">
        <v>74</v>
      </c>
      <c r="B17" s="46">
        <v>3200</v>
      </c>
    </row>
    <row r="18" spans="1:7" x14ac:dyDescent="0.3">
      <c r="A18" s="45" t="s">
        <v>75</v>
      </c>
      <c r="B18" s="46">
        <v>3552</v>
      </c>
    </row>
    <row r="19" spans="1:7" ht="15" thickBot="1" x14ac:dyDescent="0.35">
      <c r="A19" s="47" t="s">
        <v>76</v>
      </c>
      <c r="B19" s="50">
        <v>2899</v>
      </c>
    </row>
    <row r="20" spans="1:7" ht="15" thickBot="1" x14ac:dyDescent="0.35">
      <c r="A20" s="70" t="s">
        <v>78</v>
      </c>
      <c r="B20" s="69">
        <f>SUM(B8:B19)</f>
        <v>25187</v>
      </c>
      <c r="C20" s="330" t="s">
        <v>81</v>
      </c>
      <c r="D20" s="331"/>
    </row>
    <row r="22" spans="1:7" x14ac:dyDescent="0.3">
      <c r="A22" s="37"/>
      <c r="B22" s="37"/>
      <c r="C22" s="37"/>
      <c r="D22" s="37"/>
      <c r="E22" s="37"/>
      <c r="F22" s="37"/>
      <c r="G22" s="37"/>
    </row>
  </sheetData>
  <sheetProtection sheet="1" objects="1" scenarios="1"/>
  <mergeCells count="4">
    <mergeCell ref="A1:D1"/>
    <mergeCell ref="A3:K5"/>
    <mergeCell ref="A7:C7"/>
    <mergeCell ref="C20:D20"/>
  </mergeCells>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AC304-BABE-43C3-AEAB-208482F3D2F5}">
  <sheetPr>
    <tabColor rgb="FFFFFFFF"/>
  </sheetPr>
  <dimension ref="A1:G3"/>
  <sheetViews>
    <sheetView zoomScale="130" zoomScaleNormal="130" workbookViewId="0">
      <selection sqref="A1:G3"/>
    </sheetView>
  </sheetViews>
  <sheetFormatPr baseColWidth="10" defaultRowHeight="14.4" x14ac:dyDescent="0.3"/>
  <sheetData>
    <row r="1" spans="1:7" x14ac:dyDescent="0.3">
      <c r="A1" s="332" t="s">
        <v>85</v>
      </c>
      <c r="B1" s="332"/>
      <c r="C1" s="332"/>
      <c r="D1" s="332"/>
      <c r="E1" s="332"/>
      <c r="F1" s="332"/>
      <c r="G1" s="332"/>
    </row>
    <row r="2" spans="1:7" x14ac:dyDescent="0.3">
      <c r="A2" s="332"/>
      <c r="B2" s="332"/>
      <c r="C2" s="332"/>
      <c r="D2" s="332"/>
      <c r="E2" s="332"/>
      <c r="F2" s="332"/>
      <c r="G2" s="332"/>
    </row>
    <row r="3" spans="1:7" x14ac:dyDescent="0.3">
      <c r="A3" s="332"/>
      <c r="B3" s="332"/>
      <c r="C3" s="332"/>
      <c r="D3" s="332"/>
      <c r="E3" s="332"/>
      <c r="F3" s="332"/>
      <c r="G3" s="332"/>
    </row>
  </sheetData>
  <sheetProtection sheet="1" objects="1" scenarios="1"/>
  <mergeCells count="1">
    <mergeCell ref="A1:G3"/>
  </mergeCells>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B2E6C-A715-4611-A828-E8EDC337EA6A}">
  <sheetPr>
    <tabColor theme="4" tint="0.39997558519241921"/>
  </sheetPr>
  <dimension ref="A1:K21"/>
  <sheetViews>
    <sheetView zoomScale="110" zoomScaleNormal="110" workbookViewId="0">
      <selection activeCell="B20" sqref="B20"/>
    </sheetView>
  </sheetViews>
  <sheetFormatPr baseColWidth="10" defaultRowHeight="14.4" x14ac:dyDescent="0.3"/>
  <cols>
    <col min="1" max="1" width="13.21875" customWidth="1"/>
  </cols>
  <sheetData>
    <row r="1" spans="1:11" x14ac:dyDescent="0.3">
      <c r="A1" s="313" t="s">
        <v>82</v>
      </c>
      <c r="B1" s="313"/>
      <c r="C1" s="313"/>
      <c r="D1" s="313"/>
    </row>
    <row r="3" spans="1:11" ht="15.6" customHeight="1" x14ac:dyDescent="0.3">
      <c r="A3" s="312" t="s">
        <v>84</v>
      </c>
      <c r="B3" s="312"/>
      <c r="C3" s="312"/>
      <c r="D3" s="312"/>
      <c r="E3" s="312"/>
      <c r="F3" s="312"/>
      <c r="G3" s="312"/>
      <c r="H3" s="312"/>
      <c r="I3" s="312"/>
      <c r="J3" s="312"/>
      <c r="K3" s="312"/>
    </row>
    <row r="4" spans="1:11" ht="17.399999999999999" customHeight="1" x14ac:dyDescent="0.3">
      <c r="A4" s="312"/>
      <c r="B4" s="312"/>
      <c r="C4" s="312"/>
      <c r="D4" s="312"/>
      <c r="E4" s="312"/>
      <c r="F4" s="312"/>
      <c r="G4" s="312"/>
      <c r="H4" s="312"/>
      <c r="I4" s="312"/>
      <c r="J4" s="312"/>
      <c r="K4" s="312"/>
    </row>
    <row r="5" spans="1:11" ht="16.8" customHeight="1" x14ac:dyDescent="0.3">
      <c r="A5" s="312"/>
      <c r="B5" s="312"/>
      <c r="C5" s="312"/>
      <c r="D5" s="312"/>
      <c r="E5" s="312"/>
      <c r="F5" s="312"/>
      <c r="G5" s="312"/>
      <c r="H5" s="312"/>
      <c r="I5" s="312"/>
      <c r="J5" s="312"/>
      <c r="K5" s="312"/>
    </row>
    <row r="7" spans="1:11" ht="15" thickBot="1" x14ac:dyDescent="0.35">
      <c r="A7" s="331" t="s">
        <v>77</v>
      </c>
      <c r="B7" s="331"/>
      <c r="C7" s="331"/>
    </row>
    <row r="8" spans="1:11" x14ac:dyDescent="0.3">
      <c r="A8" s="51" t="s">
        <v>65</v>
      </c>
      <c r="B8" s="53">
        <v>1657</v>
      </c>
    </row>
    <row r="9" spans="1:11" x14ac:dyDescent="0.3">
      <c r="A9" s="45" t="s">
        <v>66</v>
      </c>
      <c r="B9" s="46">
        <v>2249</v>
      </c>
    </row>
    <row r="10" spans="1:11" x14ac:dyDescent="0.3">
      <c r="A10" s="45" t="s">
        <v>67</v>
      </c>
      <c r="B10" s="46">
        <v>1007</v>
      </c>
    </row>
    <row r="11" spans="1:11" x14ac:dyDescent="0.3">
      <c r="A11" s="45" t="s">
        <v>68</v>
      </c>
      <c r="B11" s="46">
        <v>354</v>
      </c>
    </row>
    <row r="12" spans="1:11" x14ac:dyDescent="0.3">
      <c r="A12" s="45" t="s">
        <v>69</v>
      </c>
      <c r="B12" s="46">
        <v>229</v>
      </c>
    </row>
    <row r="13" spans="1:11" x14ac:dyDescent="0.3">
      <c r="A13" s="45" t="s">
        <v>70</v>
      </c>
      <c r="B13" s="46">
        <v>1618</v>
      </c>
    </row>
    <row r="14" spans="1:11" x14ac:dyDescent="0.3">
      <c r="A14" s="45" t="s">
        <v>71</v>
      </c>
      <c r="B14" s="46">
        <v>2409</v>
      </c>
    </row>
    <row r="15" spans="1:11" x14ac:dyDescent="0.3">
      <c r="A15" s="45" t="s">
        <v>72</v>
      </c>
      <c r="B15" s="46">
        <v>2996</v>
      </c>
    </row>
    <row r="16" spans="1:11" x14ac:dyDescent="0.3">
      <c r="A16" s="45" t="s">
        <v>73</v>
      </c>
      <c r="B16" s="46">
        <v>3017</v>
      </c>
    </row>
    <row r="17" spans="1:7" x14ac:dyDescent="0.3">
      <c r="A17" s="45" t="s">
        <v>74</v>
      </c>
      <c r="B17" s="46">
        <v>3200</v>
      </c>
    </row>
    <row r="18" spans="1:7" x14ac:dyDescent="0.3">
      <c r="A18" s="45" t="s">
        <v>75</v>
      </c>
      <c r="B18" s="46">
        <v>3552</v>
      </c>
    </row>
    <row r="19" spans="1:7" ht="15" thickBot="1" x14ac:dyDescent="0.35">
      <c r="A19" s="47" t="s">
        <v>76</v>
      </c>
      <c r="B19" s="50">
        <v>2899</v>
      </c>
    </row>
    <row r="20" spans="1:7" ht="15" thickBot="1" x14ac:dyDescent="0.35">
      <c r="A20" s="70" t="s">
        <v>83</v>
      </c>
      <c r="B20" s="96"/>
    </row>
    <row r="21" spans="1:7" x14ac:dyDescent="0.3">
      <c r="A21" s="37"/>
      <c r="B21" s="37"/>
      <c r="C21" s="37"/>
      <c r="D21" s="37"/>
      <c r="E21" s="37"/>
      <c r="F21" s="37"/>
      <c r="G21" s="37"/>
    </row>
  </sheetData>
  <sheetProtection sheet="1" objects="1" scenarios="1"/>
  <mergeCells count="3">
    <mergeCell ref="A1:D1"/>
    <mergeCell ref="A3:K5"/>
    <mergeCell ref="A7:C7"/>
  </mergeCells>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77142-7C00-4ED5-97C1-8196F156742C}">
  <sheetPr>
    <tabColor theme="4" tint="0.39997558519241921"/>
  </sheetPr>
  <dimension ref="A1:K21"/>
  <sheetViews>
    <sheetView zoomScale="110" zoomScaleNormal="110" workbookViewId="0">
      <selection sqref="A1:D1"/>
    </sheetView>
  </sheetViews>
  <sheetFormatPr baseColWidth="10" defaultRowHeight="14.4" x14ac:dyDescent="0.3"/>
  <cols>
    <col min="1" max="1" width="13.21875" customWidth="1"/>
  </cols>
  <sheetData>
    <row r="1" spans="1:11" x14ac:dyDescent="0.3">
      <c r="A1" s="326" t="s">
        <v>52</v>
      </c>
      <c r="B1" s="313"/>
      <c r="C1" s="313"/>
      <c r="D1" s="313"/>
    </row>
    <row r="3" spans="1:11" ht="15.6" customHeight="1" x14ac:dyDescent="0.3">
      <c r="A3" s="312" t="s">
        <v>84</v>
      </c>
      <c r="B3" s="312"/>
      <c r="C3" s="312"/>
      <c r="D3" s="312"/>
      <c r="E3" s="312"/>
      <c r="F3" s="312"/>
      <c r="G3" s="312"/>
      <c r="H3" s="312"/>
      <c r="I3" s="312"/>
      <c r="J3" s="312"/>
      <c r="K3" s="312"/>
    </row>
    <row r="4" spans="1:11" ht="17.399999999999999" customHeight="1" x14ac:dyDescent="0.3">
      <c r="A4" s="312"/>
      <c r="B4" s="312"/>
      <c r="C4" s="312"/>
      <c r="D4" s="312"/>
      <c r="E4" s="312"/>
      <c r="F4" s="312"/>
      <c r="G4" s="312"/>
      <c r="H4" s="312"/>
      <c r="I4" s="312"/>
      <c r="J4" s="312"/>
      <c r="K4" s="312"/>
    </row>
    <row r="5" spans="1:11" ht="16.8" customHeight="1" x14ac:dyDescent="0.3">
      <c r="A5" s="312"/>
      <c r="B5" s="312"/>
      <c r="C5" s="312"/>
      <c r="D5" s="312"/>
      <c r="E5" s="312"/>
      <c r="F5" s="312"/>
      <c r="G5" s="312"/>
      <c r="H5" s="312"/>
      <c r="I5" s="312"/>
      <c r="J5" s="312"/>
      <c r="K5" s="312"/>
    </row>
    <row r="7" spans="1:11" ht="15" thickBot="1" x14ac:dyDescent="0.35">
      <c r="A7" s="331" t="s">
        <v>77</v>
      </c>
      <c r="B7" s="331"/>
      <c r="C7" s="331"/>
    </row>
    <row r="8" spans="1:11" x14ac:dyDescent="0.3">
      <c r="A8" s="51" t="s">
        <v>65</v>
      </c>
      <c r="B8" s="53">
        <v>1657</v>
      </c>
    </row>
    <row r="9" spans="1:11" x14ac:dyDescent="0.3">
      <c r="A9" s="45" t="s">
        <v>66</v>
      </c>
      <c r="B9" s="46">
        <v>2249</v>
      </c>
    </row>
    <row r="10" spans="1:11" x14ac:dyDescent="0.3">
      <c r="A10" s="45" t="s">
        <v>67</v>
      </c>
      <c r="B10" s="46">
        <v>1007</v>
      </c>
    </row>
    <row r="11" spans="1:11" x14ac:dyDescent="0.3">
      <c r="A11" s="45" t="s">
        <v>68</v>
      </c>
      <c r="B11" s="46">
        <v>354</v>
      </c>
    </row>
    <row r="12" spans="1:11" x14ac:dyDescent="0.3">
      <c r="A12" s="45" t="s">
        <v>69</v>
      </c>
      <c r="B12" s="46">
        <v>229</v>
      </c>
    </row>
    <row r="13" spans="1:11" x14ac:dyDescent="0.3">
      <c r="A13" s="45" t="s">
        <v>70</v>
      </c>
      <c r="B13" s="46">
        <v>1618</v>
      </c>
    </row>
    <row r="14" spans="1:11" x14ac:dyDescent="0.3">
      <c r="A14" s="45" t="s">
        <v>71</v>
      </c>
      <c r="B14" s="46">
        <v>2409</v>
      </c>
    </row>
    <row r="15" spans="1:11" x14ac:dyDescent="0.3">
      <c r="A15" s="45" t="s">
        <v>72</v>
      </c>
      <c r="B15" s="46">
        <v>2996</v>
      </c>
    </row>
    <row r="16" spans="1:11" x14ac:dyDescent="0.3">
      <c r="A16" s="45" t="s">
        <v>73</v>
      </c>
      <c r="B16" s="46">
        <v>3017</v>
      </c>
    </row>
    <row r="17" spans="1:7" x14ac:dyDescent="0.3">
      <c r="A17" s="45" t="s">
        <v>74</v>
      </c>
      <c r="B17" s="46">
        <v>3200</v>
      </c>
    </row>
    <row r="18" spans="1:7" x14ac:dyDescent="0.3">
      <c r="A18" s="45" t="s">
        <v>75</v>
      </c>
      <c r="B18" s="46">
        <v>3552</v>
      </c>
    </row>
    <row r="19" spans="1:7" ht="15" thickBot="1" x14ac:dyDescent="0.35">
      <c r="A19" s="47" t="s">
        <v>76</v>
      </c>
      <c r="B19" s="50">
        <v>2899</v>
      </c>
    </row>
    <row r="20" spans="1:7" ht="15" thickBot="1" x14ac:dyDescent="0.35">
      <c r="A20" s="70" t="s">
        <v>83</v>
      </c>
      <c r="B20" s="69">
        <f>AVERAGE(B8:B19)</f>
        <v>2098.9166666666665</v>
      </c>
    </row>
    <row r="21" spans="1:7" x14ac:dyDescent="0.3">
      <c r="A21" s="37"/>
      <c r="B21" s="37"/>
      <c r="C21" s="37"/>
      <c r="D21" s="37"/>
      <c r="E21" s="37"/>
      <c r="F21" s="37"/>
      <c r="G21" s="37"/>
    </row>
  </sheetData>
  <sheetProtection sheet="1" objects="1" scenarios="1"/>
  <mergeCells count="3">
    <mergeCell ref="A1:D1"/>
    <mergeCell ref="A3:K5"/>
    <mergeCell ref="A7:C7"/>
  </mergeCells>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D2876-3785-43C9-A461-12CEAD432903}">
  <sheetPr>
    <tabColor rgb="FF7030A0"/>
  </sheetPr>
  <dimension ref="A1:E18"/>
  <sheetViews>
    <sheetView zoomScale="120" zoomScaleNormal="120" workbookViewId="0">
      <selection activeCell="D15" sqref="D15"/>
    </sheetView>
  </sheetViews>
  <sheetFormatPr baseColWidth="10" defaultRowHeight="14.4" x14ac:dyDescent="0.3"/>
  <cols>
    <col min="1" max="1" width="19.44140625" customWidth="1"/>
    <col min="2" max="2" width="17.21875" customWidth="1"/>
    <col min="3" max="3" width="17.77734375" customWidth="1"/>
    <col min="4" max="4" width="18.44140625" customWidth="1"/>
  </cols>
  <sheetData>
    <row r="1" spans="1:4" x14ac:dyDescent="0.3">
      <c r="A1" s="38" t="s">
        <v>86</v>
      </c>
    </row>
    <row r="2" spans="1:4" ht="15" thickBot="1" x14ac:dyDescent="0.35"/>
    <row r="3" spans="1:4" ht="15" thickBot="1" x14ac:dyDescent="0.35">
      <c r="A3" s="76" t="s">
        <v>93</v>
      </c>
      <c r="B3" s="6" t="s">
        <v>104</v>
      </c>
      <c r="C3" s="6" t="s">
        <v>106</v>
      </c>
      <c r="D3" s="7" t="s">
        <v>115</v>
      </c>
    </row>
    <row r="4" spans="1:4" x14ac:dyDescent="0.3">
      <c r="A4" s="11" t="s">
        <v>94</v>
      </c>
      <c r="B4" s="14">
        <v>3.5</v>
      </c>
      <c r="C4" s="14">
        <v>12</v>
      </c>
      <c r="D4" s="93"/>
    </row>
    <row r="5" spans="1:4" x14ac:dyDescent="0.3">
      <c r="A5" s="12" t="s">
        <v>95</v>
      </c>
      <c r="B5" s="15">
        <v>99.68</v>
      </c>
      <c r="C5" s="15">
        <v>6</v>
      </c>
      <c r="D5" s="94"/>
    </row>
    <row r="6" spans="1:4" x14ac:dyDescent="0.3">
      <c r="A6" s="12" t="s">
        <v>96</v>
      </c>
      <c r="B6" s="15">
        <v>108.78</v>
      </c>
      <c r="C6" s="15">
        <v>2</v>
      </c>
      <c r="D6" s="94"/>
    </row>
    <row r="7" spans="1:4" x14ac:dyDescent="0.3">
      <c r="A7" s="12" t="s">
        <v>97</v>
      </c>
      <c r="B7" s="15">
        <v>17.02</v>
      </c>
      <c r="C7" s="15">
        <v>1</v>
      </c>
      <c r="D7" s="94"/>
    </row>
    <row r="8" spans="1:4" x14ac:dyDescent="0.3">
      <c r="A8" s="12" t="s">
        <v>98</v>
      </c>
      <c r="B8" s="15">
        <v>44.85</v>
      </c>
      <c r="C8" s="15">
        <v>3</v>
      </c>
      <c r="D8" s="94"/>
    </row>
    <row r="9" spans="1:4" x14ac:dyDescent="0.3">
      <c r="A9" s="12" t="s">
        <v>99</v>
      </c>
      <c r="B9" s="15">
        <v>1.19</v>
      </c>
      <c r="C9" s="15">
        <v>51</v>
      </c>
      <c r="D9" s="94"/>
    </row>
    <row r="10" spans="1:4" x14ac:dyDescent="0.3">
      <c r="A10" s="12" t="s">
        <v>100</v>
      </c>
      <c r="B10" s="15">
        <v>189.3</v>
      </c>
      <c r="C10" s="15">
        <v>41</v>
      </c>
      <c r="D10" s="94"/>
    </row>
    <row r="11" spans="1:4" x14ac:dyDescent="0.3">
      <c r="A11" s="12" t="s">
        <v>101</v>
      </c>
      <c r="B11" s="15">
        <v>352.1</v>
      </c>
      <c r="C11" s="15">
        <v>22</v>
      </c>
      <c r="D11" s="94"/>
    </row>
    <row r="12" spans="1:4" x14ac:dyDescent="0.3">
      <c r="A12" s="12" t="s">
        <v>102</v>
      </c>
      <c r="B12" s="15">
        <v>78.89</v>
      </c>
      <c r="C12" s="15">
        <v>76</v>
      </c>
      <c r="D12" s="94"/>
    </row>
    <row r="13" spans="1:4" ht="15" thickBot="1" x14ac:dyDescent="0.35">
      <c r="A13" s="13" t="s">
        <v>103</v>
      </c>
      <c r="B13" s="16">
        <v>91.66</v>
      </c>
      <c r="C13" s="16">
        <v>4</v>
      </c>
      <c r="D13" s="92"/>
    </row>
    <row r="14" spans="1:4" ht="7.2" customHeight="1" thickBot="1" x14ac:dyDescent="0.35"/>
    <row r="15" spans="1:4" ht="15" thickBot="1" x14ac:dyDescent="0.35">
      <c r="A15" s="80" t="s">
        <v>105</v>
      </c>
      <c r="B15" s="95"/>
      <c r="C15" s="80" t="s">
        <v>108</v>
      </c>
      <c r="D15" s="95"/>
    </row>
    <row r="17" spans="2:5" x14ac:dyDescent="0.3">
      <c r="B17" s="333" t="s">
        <v>109</v>
      </c>
      <c r="C17" s="333"/>
      <c r="D17" s="333"/>
      <c r="E17" s="333"/>
    </row>
    <row r="18" spans="2:5" x14ac:dyDescent="0.3">
      <c r="B18" s="333"/>
      <c r="C18" s="333"/>
      <c r="D18" s="333"/>
      <c r="E18" s="333"/>
    </row>
  </sheetData>
  <sheetProtection sheet="1" objects="1" scenarios="1"/>
  <mergeCells count="1">
    <mergeCell ref="B17:E18"/>
  </mergeCells>
  <phoneticPr fontId="17" type="noConversion"/>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68AD-164C-4C14-9702-A421883C6100}">
  <sheetPr>
    <tabColor theme="9" tint="0.79998168889431442"/>
  </sheetPr>
  <dimension ref="A1:I4"/>
  <sheetViews>
    <sheetView workbookViewId="0">
      <selection sqref="A1:G1"/>
    </sheetView>
  </sheetViews>
  <sheetFormatPr baseColWidth="10" defaultRowHeight="14.4" x14ac:dyDescent="0.3"/>
  <sheetData>
    <row r="1" spans="1:9" ht="22.2" customHeight="1" x14ac:dyDescent="0.35">
      <c r="A1" s="282" t="s">
        <v>2</v>
      </c>
      <c r="B1" s="282"/>
      <c r="C1" s="282"/>
      <c r="D1" s="282"/>
      <c r="E1" s="282"/>
      <c r="F1" s="282"/>
      <c r="G1" s="282"/>
    </row>
    <row r="3" spans="1:9" s="1" customFormat="1" ht="18" x14ac:dyDescent="0.35">
      <c r="A3" s="282" t="s">
        <v>41</v>
      </c>
      <c r="B3" s="282"/>
      <c r="C3" s="282"/>
      <c r="D3" s="282"/>
      <c r="E3" s="282"/>
      <c r="F3" s="282"/>
      <c r="G3" s="282"/>
      <c r="H3" s="282"/>
      <c r="I3" s="282"/>
    </row>
    <row r="4" spans="1:9" s="1" customFormat="1" ht="18" x14ac:dyDescent="0.35"/>
  </sheetData>
  <sheetProtection sheet="1" objects="1" scenarios="1"/>
  <mergeCells count="2">
    <mergeCell ref="A1:G1"/>
    <mergeCell ref="A3:I3"/>
  </mergeCells>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23A6D-7854-41CD-A285-93FB589C5AB9}">
  <sheetPr>
    <tabColor rgb="FF7030A0"/>
  </sheetPr>
  <dimension ref="A1:D15"/>
  <sheetViews>
    <sheetView zoomScale="120" zoomScaleNormal="120" workbookViewId="0"/>
  </sheetViews>
  <sheetFormatPr baseColWidth="10" defaultRowHeight="14.4" x14ac:dyDescent="0.3"/>
  <cols>
    <col min="1" max="1" width="19.44140625" customWidth="1"/>
    <col min="2" max="2" width="17.21875" customWidth="1"/>
    <col min="3" max="3" width="17.77734375" customWidth="1"/>
    <col min="4" max="4" width="18.44140625" customWidth="1"/>
  </cols>
  <sheetData>
    <row r="1" spans="1:4" x14ac:dyDescent="0.3">
      <c r="A1" s="66" t="s">
        <v>52</v>
      </c>
    </row>
    <row r="2" spans="1:4" ht="15" thickBot="1" x14ac:dyDescent="0.35"/>
    <row r="3" spans="1:4" ht="15" thickBot="1" x14ac:dyDescent="0.35">
      <c r="A3" s="76" t="s">
        <v>93</v>
      </c>
      <c r="B3" s="6" t="s">
        <v>104</v>
      </c>
      <c r="C3" s="6" t="s">
        <v>106</v>
      </c>
      <c r="D3" s="7" t="s">
        <v>115</v>
      </c>
    </row>
    <row r="4" spans="1:4" x14ac:dyDescent="0.3">
      <c r="A4" s="11" t="s">
        <v>94</v>
      </c>
      <c r="B4" s="14">
        <v>3.5</v>
      </c>
      <c r="C4" s="14">
        <v>12</v>
      </c>
      <c r="D4" s="77">
        <f>B4*C4</f>
        <v>42</v>
      </c>
    </row>
    <row r="5" spans="1:4" x14ac:dyDescent="0.3">
      <c r="A5" s="12" t="s">
        <v>95</v>
      </c>
      <c r="B5" s="15">
        <v>99.68</v>
      </c>
      <c r="C5" s="15">
        <v>6</v>
      </c>
      <c r="D5" s="78">
        <f t="shared" ref="D5:D13" si="0">B5*C5</f>
        <v>598.08000000000004</v>
      </c>
    </row>
    <row r="6" spans="1:4" x14ac:dyDescent="0.3">
      <c r="A6" s="12" t="s">
        <v>96</v>
      </c>
      <c r="B6" s="15">
        <v>108.78</v>
      </c>
      <c r="C6" s="15">
        <v>2</v>
      </c>
      <c r="D6" s="78">
        <f t="shared" si="0"/>
        <v>217.56</v>
      </c>
    </row>
    <row r="7" spans="1:4" x14ac:dyDescent="0.3">
      <c r="A7" s="12" t="s">
        <v>97</v>
      </c>
      <c r="B7" s="15">
        <v>17.02</v>
      </c>
      <c r="C7" s="15">
        <v>1</v>
      </c>
      <c r="D7" s="78">
        <f t="shared" si="0"/>
        <v>17.02</v>
      </c>
    </row>
    <row r="8" spans="1:4" x14ac:dyDescent="0.3">
      <c r="A8" s="12" t="s">
        <v>98</v>
      </c>
      <c r="B8" s="15">
        <v>44.85</v>
      </c>
      <c r="C8" s="15">
        <v>3</v>
      </c>
      <c r="D8" s="78">
        <f t="shared" si="0"/>
        <v>134.55000000000001</v>
      </c>
    </row>
    <row r="9" spans="1:4" x14ac:dyDescent="0.3">
      <c r="A9" s="12" t="s">
        <v>99</v>
      </c>
      <c r="B9" s="15">
        <v>1.19</v>
      </c>
      <c r="C9" s="15">
        <v>51</v>
      </c>
      <c r="D9" s="78">
        <f t="shared" si="0"/>
        <v>60.69</v>
      </c>
    </row>
    <row r="10" spans="1:4" x14ac:dyDescent="0.3">
      <c r="A10" s="12" t="s">
        <v>100</v>
      </c>
      <c r="B10" s="15">
        <v>189.3</v>
      </c>
      <c r="C10" s="15">
        <v>41</v>
      </c>
      <c r="D10" s="78">
        <f t="shared" si="0"/>
        <v>7761.3</v>
      </c>
    </row>
    <row r="11" spans="1:4" x14ac:dyDescent="0.3">
      <c r="A11" s="12" t="s">
        <v>101</v>
      </c>
      <c r="B11" s="15">
        <v>352.1</v>
      </c>
      <c r="C11" s="15">
        <v>22</v>
      </c>
      <c r="D11" s="78">
        <f t="shared" si="0"/>
        <v>7746.2000000000007</v>
      </c>
    </row>
    <row r="12" spans="1:4" x14ac:dyDescent="0.3">
      <c r="A12" s="12" t="s">
        <v>102</v>
      </c>
      <c r="B12" s="15">
        <v>78.89</v>
      </c>
      <c r="C12" s="15">
        <v>76</v>
      </c>
      <c r="D12" s="78">
        <f t="shared" si="0"/>
        <v>5995.64</v>
      </c>
    </row>
    <row r="13" spans="1:4" ht="15" thickBot="1" x14ac:dyDescent="0.35">
      <c r="A13" s="13" t="s">
        <v>103</v>
      </c>
      <c r="B13" s="16">
        <v>91.66</v>
      </c>
      <c r="C13" s="16">
        <v>4</v>
      </c>
      <c r="D13" s="79">
        <f t="shared" si="0"/>
        <v>366.64</v>
      </c>
    </row>
    <row r="14" spans="1:4" ht="7.2" customHeight="1" thickBot="1" x14ac:dyDescent="0.35"/>
    <row r="15" spans="1:4" ht="15" thickBot="1" x14ac:dyDescent="0.35">
      <c r="A15" s="80" t="s">
        <v>105</v>
      </c>
      <c r="B15" s="28">
        <f>AVERAGE(B4:B13)</f>
        <v>98.697000000000003</v>
      </c>
      <c r="C15" s="80" t="s">
        <v>108</v>
      </c>
      <c r="D15" s="28">
        <f>SUM(D4:D13)</f>
        <v>22939.68</v>
      </c>
    </row>
  </sheetData>
  <sheetProtection sheet="1" objects="1" scenarios="1"/>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94971-962B-46B5-8EA6-E8F7E8F7B0CD}">
  <sheetPr>
    <tabColor rgb="FFFFFFFF"/>
  </sheetPr>
  <dimension ref="A1:I3"/>
  <sheetViews>
    <sheetView zoomScale="130" zoomScaleNormal="130" workbookViewId="0">
      <selection sqref="A1:G1"/>
    </sheetView>
  </sheetViews>
  <sheetFormatPr baseColWidth="10" defaultRowHeight="14.4" x14ac:dyDescent="0.3"/>
  <sheetData>
    <row r="1" spans="1:9" x14ac:dyDescent="0.3">
      <c r="A1" s="313" t="s">
        <v>110</v>
      </c>
      <c r="B1" s="313"/>
      <c r="C1" s="313"/>
      <c r="D1" s="313"/>
      <c r="E1" s="313"/>
      <c r="F1" s="313"/>
      <c r="G1" s="313"/>
    </row>
    <row r="2" spans="1:9" x14ac:dyDescent="0.3">
      <c r="A2" s="313" t="s">
        <v>111</v>
      </c>
      <c r="B2" s="313"/>
      <c r="C2" s="313"/>
      <c r="D2" s="313"/>
      <c r="E2" s="313"/>
      <c r="F2" s="313"/>
      <c r="G2" s="313"/>
    </row>
    <row r="3" spans="1:9" x14ac:dyDescent="0.3">
      <c r="A3" s="313" t="s">
        <v>112</v>
      </c>
      <c r="B3" s="313"/>
      <c r="C3" s="313"/>
      <c r="D3" s="313"/>
      <c r="E3" s="313"/>
      <c r="F3" s="313"/>
      <c r="G3" s="313"/>
      <c r="H3" s="313"/>
      <c r="I3" s="313"/>
    </row>
  </sheetData>
  <sheetProtection sheet="1" objects="1" scenarios="1"/>
  <mergeCells count="3">
    <mergeCell ref="A1:G1"/>
    <mergeCell ref="A2:G2"/>
    <mergeCell ref="A3:I3"/>
  </mergeCells>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85625-0C5B-4E59-84DF-9B939E49249F}">
  <sheetPr>
    <tabColor rgb="FF7030A0"/>
  </sheetPr>
  <dimension ref="A1:E19"/>
  <sheetViews>
    <sheetView zoomScale="120" zoomScaleNormal="120" workbookViewId="0"/>
  </sheetViews>
  <sheetFormatPr baseColWidth="10" defaultRowHeight="14.4" x14ac:dyDescent="0.3"/>
  <cols>
    <col min="1" max="1" width="19.44140625" customWidth="1"/>
    <col min="2" max="2" width="11.44140625" customWidth="1"/>
    <col min="3" max="3" width="17.77734375" customWidth="1"/>
    <col min="4" max="4" width="13.5546875" customWidth="1"/>
  </cols>
  <sheetData>
    <row r="1" spans="1:4" x14ac:dyDescent="0.3">
      <c r="A1" s="38" t="s">
        <v>113</v>
      </c>
    </row>
    <row r="2" spans="1:4" ht="15" thickBot="1" x14ac:dyDescent="0.35"/>
    <row r="3" spans="1:4" ht="15" thickBot="1" x14ac:dyDescent="0.35">
      <c r="A3" s="76" t="s">
        <v>93</v>
      </c>
      <c r="B3" s="6" t="s">
        <v>114</v>
      </c>
      <c r="C3" s="6" t="s">
        <v>106</v>
      </c>
      <c r="D3" s="7" t="s">
        <v>107</v>
      </c>
    </row>
    <row r="4" spans="1:4" x14ac:dyDescent="0.3">
      <c r="A4" s="11" t="s">
        <v>94</v>
      </c>
      <c r="B4" s="14">
        <v>3.5</v>
      </c>
      <c r="C4" s="14">
        <v>12</v>
      </c>
      <c r="D4" s="93"/>
    </row>
    <row r="5" spans="1:4" x14ac:dyDescent="0.3">
      <c r="A5" s="12" t="s">
        <v>95</v>
      </c>
      <c r="B5" s="15">
        <v>99.68</v>
      </c>
      <c r="C5" s="15">
        <v>6</v>
      </c>
      <c r="D5" s="94"/>
    </row>
    <row r="6" spans="1:4" x14ac:dyDescent="0.3">
      <c r="A6" s="12" t="s">
        <v>96</v>
      </c>
      <c r="B6" s="15">
        <v>108.78</v>
      </c>
      <c r="C6" s="15">
        <v>2</v>
      </c>
      <c r="D6" s="94"/>
    </row>
    <row r="7" spans="1:4" x14ac:dyDescent="0.3">
      <c r="A7" s="12" t="s">
        <v>97</v>
      </c>
      <c r="B7" s="15">
        <v>17.02</v>
      </c>
      <c r="C7" s="15">
        <v>1</v>
      </c>
      <c r="D7" s="94"/>
    </row>
    <row r="8" spans="1:4" x14ac:dyDescent="0.3">
      <c r="A8" s="12" t="s">
        <v>98</v>
      </c>
      <c r="B8" s="15">
        <v>44.85</v>
      </c>
      <c r="C8" s="15">
        <v>3</v>
      </c>
      <c r="D8" s="94"/>
    </row>
    <row r="9" spans="1:4" x14ac:dyDescent="0.3">
      <c r="A9" s="12" t="s">
        <v>99</v>
      </c>
      <c r="B9" s="15">
        <v>1.19</v>
      </c>
      <c r="C9" s="15">
        <v>51</v>
      </c>
      <c r="D9" s="94"/>
    </row>
    <row r="10" spans="1:4" x14ac:dyDescent="0.3">
      <c r="A10" s="12" t="s">
        <v>100</v>
      </c>
      <c r="B10" s="15">
        <v>189.3</v>
      </c>
      <c r="C10" s="15">
        <v>41</v>
      </c>
      <c r="D10" s="94"/>
    </row>
    <row r="11" spans="1:4" x14ac:dyDescent="0.3">
      <c r="A11" s="12" t="s">
        <v>101</v>
      </c>
      <c r="B11" s="15">
        <v>352.1</v>
      </c>
      <c r="C11" s="15">
        <v>22</v>
      </c>
      <c r="D11" s="94"/>
    </row>
    <row r="12" spans="1:4" x14ac:dyDescent="0.3">
      <c r="A12" s="12" t="s">
        <v>102</v>
      </c>
      <c r="B12" s="15">
        <v>78.89</v>
      </c>
      <c r="C12" s="15">
        <v>76</v>
      </c>
      <c r="D12" s="94"/>
    </row>
    <row r="13" spans="1:4" ht="15" thickBot="1" x14ac:dyDescent="0.35">
      <c r="A13" s="13" t="s">
        <v>103</v>
      </c>
      <c r="B13" s="16">
        <v>91.66</v>
      </c>
      <c r="C13" s="16">
        <v>4</v>
      </c>
      <c r="D13" s="92"/>
    </row>
    <row r="14" spans="1:4" ht="7.2" customHeight="1" thickBot="1" x14ac:dyDescent="0.35"/>
    <row r="15" spans="1:4" ht="15" thickBot="1" x14ac:dyDescent="0.35">
      <c r="A15" s="80" t="s">
        <v>105</v>
      </c>
      <c r="B15" s="95"/>
      <c r="C15" s="80" t="s">
        <v>108</v>
      </c>
      <c r="D15" s="95"/>
    </row>
    <row r="17" spans="2:5" x14ac:dyDescent="0.3">
      <c r="B17" s="334" t="s">
        <v>128</v>
      </c>
      <c r="C17" s="334"/>
      <c r="D17" s="334"/>
      <c r="E17" s="334"/>
    </row>
    <row r="18" spans="2:5" x14ac:dyDescent="0.3">
      <c r="B18" s="334"/>
      <c r="C18" s="334"/>
      <c r="D18" s="334"/>
      <c r="E18" s="334"/>
    </row>
    <row r="19" spans="2:5" x14ac:dyDescent="0.3">
      <c r="B19" s="334"/>
      <c r="C19" s="334"/>
      <c r="D19" s="334"/>
      <c r="E19" s="334"/>
    </row>
  </sheetData>
  <sheetProtection sheet="1" objects="1" scenarios="1"/>
  <mergeCells count="1">
    <mergeCell ref="B17:E19"/>
  </mergeCells>
  <pageMargins left="0.7" right="0.7" top="0.78740157499999996" bottom="0.78740157499999996"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6C691-3E11-4345-B8EC-6A3A10A1E5D7}">
  <sheetPr>
    <tabColor rgb="FF7030A0"/>
  </sheetPr>
  <dimension ref="A1:E19"/>
  <sheetViews>
    <sheetView zoomScale="120" zoomScaleNormal="120" workbookViewId="0"/>
  </sheetViews>
  <sheetFormatPr baseColWidth="10" defaultRowHeight="14.4" x14ac:dyDescent="0.3"/>
  <cols>
    <col min="1" max="1" width="19.44140625" customWidth="1"/>
    <col min="2" max="2" width="11.44140625" customWidth="1"/>
    <col min="3" max="3" width="17.77734375" customWidth="1"/>
    <col min="4" max="4" width="13.5546875" customWidth="1"/>
  </cols>
  <sheetData>
    <row r="1" spans="1:4" x14ac:dyDescent="0.3">
      <c r="A1" s="66" t="s">
        <v>52</v>
      </c>
    </row>
    <row r="2" spans="1:4" ht="15" thickBot="1" x14ac:dyDescent="0.35"/>
    <row r="3" spans="1:4" ht="15" thickBot="1" x14ac:dyDescent="0.35">
      <c r="A3" s="76" t="s">
        <v>93</v>
      </c>
      <c r="B3" s="6" t="s">
        <v>114</v>
      </c>
      <c r="C3" s="6" t="s">
        <v>106</v>
      </c>
      <c r="D3" s="7" t="s">
        <v>107</v>
      </c>
    </row>
    <row r="4" spans="1:4" x14ac:dyDescent="0.3">
      <c r="A4" s="11" t="s">
        <v>94</v>
      </c>
      <c r="B4" s="82">
        <v>3.5</v>
      </c>
      <c r="C4" s="14">
        <v>12</v>
      </c>
      <c r="D4" s="86">
        <f>B4*C4</f>
        <v>42</v>
      </c>
    </row>
    <row r="5" spans="1:4" x14ac:dyDescent="0.3">
      <c r="A5" s="12" t="s">
        <v>95</v>
      </c>
      <c r="B5" s="83">
        <v>99.68</v>
      </c>
      <c r="C5" s="15">
        <v>6</v>
      </c>
      <c r="D5" s="87">
        <f t="shared" ref="D5:D13" si="0">B5*C5</f>
        <v>598.08000000000004</v>
      </c>
    </row>
    <row r="6" spans="1:4" x14ac:dyDescent="0.3">
      <c r="A6" s="12" t="s">
        <v>96</v>
      </c>
      <c r="B6" s="83">
        <v>108.78</v>
      </c>
      <c r="C6" s="15">
        <v>2</v>
      </c>
      <c r="D6" s="87">
        <f t="shared" si="0"/>
        <v>217.56</v>
      </c>
    </row>
    <row r="7" spans="1:4" x14ac:dyDescent="0.3">
      <c r="A7" s="12" t="s">
        <v>97</v>
      </c>
      <c r="B7" s="83">
        <v>17.02</v>
      </c>
      <c r="C7" s="15">
        <v>1</v>
      </c>
      <c r="D7" s="87">
        <f t="shared" si="0"/>
        <v>17.02</v>
      </c>
    </row>
    <row r="8" spans="1:4" x14ac:dyDescent="0.3">
      <c r="A8" s="12" t="s">
        <v>98</v>
      </c>
      <c r="B8" s="83">
        <v>44.85</v>
      </c>
      <c r="C8" s="15">
        <v>3</v>
      </c>
      <c r="D8" s="87">
        <f t="shared" si="0"/>
        <v>134.55000000000001</v>
      </c>
    </row>
    <row r="9" spans="1:4" x14ac:dyDescent="0.3">
      <c r="A9" s="12" t="s">
        <v>99</v>
      </c>
      <c r="B9" s="83">
        <v>1.19</v>
      </c>
      <c r="C9" s="15">
        <v>51</v>
      </c>
      <c r="D9" s="87">
        <f t="shared" si="0"/>
        <v>60.69</v>
      </c>
    </row>
    <row r="10" spans="1:4" x14ac:dyDescent="0.3">
      <c r="A10" s="12" t="s">
        <v>100</v>
      </c>
      <c r="B10" s="83">
        <v>189.3</v>
      </c>
      <c r="C10" s="15">
        <v>41</v>
      </c>
      <c r="D10" s="87">
        <f t="shared" si="0"/>
        <v>7761.3</v>
      </c>
    </row>
    <row r="11" spans="1:4" x14ac:dyDescent="0.3">
      <c r="A11" s="12" t="s">
        <v>101</v>
      </c>
      <c r="B11" s="83">
        <v>352.1</v>
      </c>
      <c r="C11" s="15">
        <v>22</v>
      </c>
      <c r="D11" s="87">
        <f t="shared" si="0"/>
        <v>7746.2000000000007</v>
      </c>
    </row>
    <row r="12" spans="1:4" x14ac:dyDescent="0.3">
      <c r="A12" s="12" t="s">
        <v>102</v>
      </c>
      <c r="B12" s="83">
        <v>78.89</v>
      </c>
      <c r="C12" s="15">
        <v>76</v>
      </c>
      <c r="D12" s="87">
        <f t="shared" si="0"/>
        <v>5995.64</v>
      </c>
    </row>
    <row r="13" spans="1:4" ht="15" thickBot="1" x14ac:dyDescent="0.35">
      <c r="A13" s="13" t="s">
        <v>103</v>
      </c>
      <c r="B13" s="84">
        <v>91.66</v>
      </c>
      <c r="C13" s="16">
        <v>4</v>
      </c>
      <c r="D13" s="88">
        <f t="shared" si="0"/>
        <v>366.64</v>
      </c>
    </row>
    <row r="14" spans="1:4" ht="7.2" customHeight="1" thickBot="1" x14ac:dyDescent="0.35"/>
    <row r="15" spans="1:4" ht="15" thickBot="1" x14ac:dyDescent="0.35">
      <c r="A15" s="80" t="s">
        <v>105</v>
      </c>
      <c r="B15" s="85">
        <f>AVERAGE(B4:B13)</f>
        <v>98.697000000000003</v>
      </c>
      <c r="C15" s="80" t="s">
        <v>108</v>
      </c>
      <c r="D15" s="85">
        <f>SUM(D4:D13)</f>
        <v>22939.68</v>
      </c>
    </row>
    <row r="17" spans="2:5" x14ac:dyDescent="0.3">
      <c r="B17" s="334" t="s">
        <v>128</v>
      </c>
      <c r="C17" s="334"/>
      <c r="D17" s="334"/>
      <c r="E17" s="334"/>
    </row>
    <row r="18" spans="2:5" x14ac:dyDescent="0.3">
      <c r="B18" s="334"/>
      <c r="C18" s="334"/>
      <c r="D18" s="334"/>
      <c r="E18" s="334"/>
    </row>
    <row r="19" spans="2:5" x14ac:dyDescent="0.3">
      <c r="B19" s="334"/>
      <c r="C19" s="334"/>
      <c r="D19" s="334"/>
      <c r="E19" s="334"/>
    </row>
  </sheetData>
  <sheetProtection sheet="1" objects="1" scenarios="1"/>
  <mergeCells count="1">
    <mergeCell ref="B17:E19"/>
  </mergeCells>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E3556-E451-4059-8BE6-DDCFFB12D62C}">
  <sheetPr>
    <tabColor rgb="FFFFFFFF"/>
  </sheetPr>
  <dimension ref="A1:E19"/>
  <sheetViews>
    <sheetView zoomScale="110" zoomScaleNormal="110" workbookViewId="0">
      <selection sqref="A1:E1"/>
    </sheetView>
  </sheetViews>
  <sheetFormatPr baseColWidth="10" defaultRowHeight="14.4" x14ac:dyDescent="0.3"/>
  <cols>
    <col min="1" max="1" width="20.44140625" customWidth="1"/>
    <col min="2" max="2" width="14.88671875" customWidth="1"/>
    <col min="3" max="3" width="13.21875" customWidth="1"/>
    <col min="5" max="5" width="22.109375" customWidth="1"/>
  </cols>
  <sheetData>
    <row r="1" spans="1:5" ht="19.8" customHeight="1" x14ac:dyDescent="0.3">
      <c r="A1" s="335" t="s">
        <v>183</v>
      </c>
      <c r="B1" s="335"/>
      <c r="C1" s="335"/>
      <c r="D1" s="335"/>
      <c r="E1" s="335"/>
    </row>
    <row r="2" spans="1:5" s="109" customFormat="1" ht="13.8" customHeight="1" x14ac:dyDescent="0.3">
      <c r="A2" s="107"/>
      <c r="B2" s="107"/>
      <c r="C2" s="107"/>
      <c r="D2" s="107"/>
      <c r="E2" s="107"/>
    </row>
    <row r="3" spans="1:5" s="109" customFormat="1" ht="29.4" customHeight="1" x14ac:dyDescent="0.3">
      <c r="A3" s="317" t="s">
        <v>184</v>
      </c>
      <c r="B3" s="317"/>
      <c r="C3" s="317"/>
      <c r="D3" s="317"/>
      <c r="E3" s="317"/>
    </row>
    <row r="4" spans="1:5" ht="21" x14ac:dyDescent="0.4">
      <c r="A4" s="336" t="s">
        <v>151</v>
      </c>
      <c r="B4" s="336"/>
      <c r="C4" s="336"/>
      <c r="D4" s="336"/>
      <c r="E4" s="336"/>
    </row>
    <row r="7" spans="1:5" x14ac:dyDescent="0.3">
      <c r="A7" t="s">
        <v>152</v>
      </c>
    </row>
    <row r="8" spans="1:5" ht="15" thickBot="1" x14ac:dyDescent="0.35"/>
    <row r="9" spans="1:5" ht="15" thickBot="1" x14ac:dyDescent="0.35">
      <c r="A9" s="8" t="s">
        <v>153</v>
      </c>
      <c r="B9" s="85">
        <v>5</v>
      </c>
    </row>
    <row r="10" spans="1:5" ht="15" thickBot="1" x14ac:dyDescent="0.35"/>
    <row r="11" spans="1:5" ht="15" thickBot="1" x14ac:dyDescent="0.35">
      <c r="A11" s="76" t="s">
        <v>154</v>
      </c>
      <c r="B11" s="6" t="s">
        <v>155</v>
      </c>
      <c r="C11" s="7" t="s">
        <v>156</v>
      </c>
    </row>
    <row r="12" spans="1:5" x14ac:dyDescent="0.3">
      <c r="A12" s="123">
        <v>40941</v>
      </c>
      <c r="B12" s="14">
        <v>50</v>
      </c>
      <c r="C12" s="126"/>
    </row>
    <row r="13" spans="1:5" x14ac:dyDescent="0.3">
      <c r="A13" s="124">
        <v>40949</v>
      </c>
      <c r="B13" s="15">
        <v>64</v>
      </c>
      <c r="C13" s="127"/>
    </row>
    <row r="14" spans="1:5" x14ac:dyDescent="0.3">
      <c r="A14" s="124">
        <v>40983</v>
      </c>
      <c r="B14" s="15">
        <v>57</v>
      </c>
      <c r="C14" s="127"/>
    </row>
    <row r="15" spans="1:5" x14ac:dyDescent="0.3">
      <c r="A15" s="124">
        <v>40987</v>
      </c>
      <c r="B15" s="15">
        <v>62</v>
      </c>
      <c r="C15" s="127"/>
    </row>
    <row r="16" spans="1:5" x14ac:dyDescent="0.3">
      <c r="A16" s="124">
        <v>40994</v>
      </c>
      <c r="B16" s="15">
        <v>64</v>
      </c>
      <c r="C16" s="127"/>
    </row>
    <row r="17" spans="1:3" x14ac:dyDescent="0.3">
      <c r="A17" s="124">
        <v>41001</v>
      </c>
      <c r="B17" s="15">
        <v>66</v>
      </c>
      <c r="C17" s="127"/>
    </row>
    <row r="18" spans="1:3" ht="15" thickBot="1" x14ac:dyDescent="0.35">
      <c r="A18" s="125">
        <v>41008</v>
      </c>
      <c r="B18" s="16">
        <v>100</v>
      </c>
      <c r="C18" s="120"/>
    </row>
    <row r="19" spans="1:3" x14ac:dyDescent="0.3">
      <c r="A19" s="122"/>
    </row>
  </sheetData>
  <sheetProtection sheet="1" objects="1" scenarios="1"/>
  <mergeCells count="3">
    <mergeCell ref="A1:E1"/>
    <mergeCell ref="A4:E4"/>
    <mergeCell ref="A3:E3"/>
  </mergeCells>
  <hyperlinks>
    <hyperlink ref="A4" r:id="rId1" xr:uid="{F8B473C9-6005-4B22-A219-0B03162453A5}"/>
  </hyperlinks>
  <pageMargins left="0.7" right="0.7" top="0.78740157499999996" bottom="0.78740157499999996"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EADC5-E282-439A-93CF-6FEB1CD85788}">
  <sheetPr>
    <tabColor rgb="FFFFFFFF"/>
  </sheetPr>
  <dimension ref="A1:E19"/>
  <sheetViews>
    <sheetView zoomScale="110" zoomScaleNormal="110" workbookViewId="0">
      <selection sqref="A1:E1"/>
    </sheetView>
  </sheetViews>
  <sheetFormatPr baseColWidth="10" defaultRowHeight="14.4" x14ac:dyDescent="0.3"/>
  <cols>
    <col min="1" max="1" width="20.44140625" style="81" customWidth="1"/>
    <col min="2" max="2" width="14.88671875" style="81" customWidth="1"/>
    <col min="3" max="3" width="13.21875" style="81" customWidth="1"/>
    <col min="4" max="4" width="11.77734375" style="81" customWidth="1"/>
    <col min="5" max="5" width="21.6640625" style="81" customWidth="1"/>
    <col min="6" max="16384" width="11.5546875" style="81"/>
  </cols>
  <sheetData>
    <row r="1" spans="1:5" ht="19.2" customHeight="1" x14ac:dyDescent="0.3">
      <c r="A1" s="337" t="s">
        <v>52</v>
      </c>
      <c r="B1" s="337"/>
      <c r="C1" s="337"/>
      <c r="D1" s="337"/>
      <c r="E1" s="337"/>
    </row>
    <row r="2" spans="1:5" s="109" customFormat="1" ht="14.4" customHeight="1" x14ac:dyDescent="0.3">
      <c r="A2" s="107"/>
      <c r="B2" s="107"/>
      <c r="C2" s="107"/>
      <c r="D2" s="107"/>
      <c r="E2" s="107"/>
    </row>
    <row r="3" spans="1:5" s="109" customFormat="1" ht="32.4" customHeight="1" x14ac:dyDescent="0.3">
      <c r="A3" s="339" t="s">
        <v>184</v>
      </c>
      <c r="B3" s="339"/>
      <c r="C3" s="339"/>
      <c r="D3" s="339"/>
      <c r="E3" s="339"/>
    </row>
    <row r="4" spans="1:5" ht="21" x14ac:dyDescent="0.4">
      <c r="A4" s="336" t="s">
        <v>151</v>
      </c>
      <c r="B4" s="336"/>
      <c r="C4" s="336"/>
      <c r="D4" s="336"/>
      <c r="E4" s="336"/>
    </row>
    <row r="7" spans="1:5" x14ac:dyDescent="0.3">
      <c r="A7" s="338" t="s">
        <v>152</v>
      </c>
      <c r="B7" s="338"/>
      <c r="C7" s="338"/>
    </row>
    <row r="8" spans="1:5" ht="15" thickBot="1" x14ac:dyDescent="0.35"/>
    <row r="9" spans="1:5" ht="15" thickBot="1" x14ac:dyDescent="0.35">
      <c r="A9" s="8" t="s">
        <v>153</v>
      </c>
      <c r="B9" s="85">
        <v>5</v>
      </c>
    </row>
    <row r="10" spans="1:5" ht="15" thickBot="1" x14ac:dyDescent="0.35"/>
    <row r="11" spans="1:5" ht="15" thickBot="1" x14ac:dyDescent="0.35">
      <c r="A11" s="76" t="s">
        <v>154</v>
      </c>
      <c r="B11" s="6" t="s">
        <v>155</v>
      </c>
      <c r="C11" s="7" t="s">
        <v>156</v>
      </c>
    </row>
    <row r="12" spans="1:5" x14ac:dyDescent="0.3">
      <c r="A12" s="123">
        <v>40941</v>
      </c>
      <c r="B12" s="14">
        <v>50</v>
      </c>
      <c r="C12" s="86">
        <f>$B$9*B12</f>
        <v>250</v>
      </c>
    </row>
    <row r="13" spans="1:5" x14ac:dyDescent="0.3">
      <c r="A13" s="124">
        <v>40949</v>
      </c>
      <c r="B13" s="15">
        <v>64</v>
      </c>
      <c r="C13" s="87">
        <f t="shared" ref="C13:C18" si="0">$B$9*B13</f>
        <v>320</v>
      </c>
    </row>
    <row r="14" spans="1:5" x14ac:dyDescent="0.3">
      <c r="A14" s="124">
        <v>40983</v>
      </c>
      <c r="B14" s="15">
        <v>57</v>
      </c>
      <c r="C14" s="87">
        <f t="shared" si="0"/>
        <v>285</v>
      </c>
    </row>
    <row r="15" spans="1:5" x14ac:dyDescent="0.3">
      <c r="A15" s="124">
        <v>40987</v>
      </c>
      <c r="B15" s="15">
        <v>62</v>
      </c>
      <c r="C15" s="87">
        <f t="shared" si="0"/>
        <v>310</v>
      </c>
    </row>
    <row r="16" spans="1:5" x14ac:dyDescent="0.3">
      <c r="A16" s="124">
        <v>40994</v>
      </c>
      <c r="B16" s="15">
        <v>64</v>
      </c>
      <c r="C16" s="87">
        <f t="shared" si="0"/>
        <v>320</v>
      </c>
    </row>
    <row r="17" spans="1:3" x14ac:dyDescent="0.3">
      <c r="A17" s="124">
        <v>41001</v>
      </c>
      <c r="B17" s="15">
        <v>66</v>
      </c>
      <c r="C17" s="87">
        <f t="shared" si="0"/>
        <v>330</v>
      </c>
    </row>
    <row r="18" spans="1:3" ht="15" thickBot="1" x14ac:dyDescent="0.35">
      <c r="A18" s="125">
        <v>41008</v>
      </c>
      <c r="B18" s="16">
        <v>100</v>
      </c>
      <c r="C18" s="88">
        <f t="shared" si="0"/>
        <v>500</v>
      </c>
    </row>
    <row r="19" spans="1:3" x14ac:dyDescent="0.3">
      <c r="A19" s="122"/>
    </row>
  </sheetData>
  <sheetProtection sheet="1" objects="1" scenarios="1"/>
  <mergeCells count="4">
    <mergeCell ref="A1:E1"/>
    <mergeCell ref="A4:E4"/>
    <mergeCell ref="A7:C7"/>
    <mergeCell ref="A3:E3"/>
  </mergeCells>
  <hyperlinks>
    <hyperlink ref="A4" r:id="rId1" xr:uid="{FB9E1BB9-8E64-4FA6-B499-D6C2AEB05C80}"/>
  </hyperlinks>
  <pageMargins left="0.7" right="0.7" top="0.78740157499999996" bottom="0.78740157499999996"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D8D9E-A932-4030-9870-9648E62C0919}">
  <sheetPr>
    <tabColor rgb="FF7030A0"/>
  </sheetPr>
  <dimension ref="A2:I17"/>
  <sheetViews>
    <sheetView workbookViewId="0"/>
  </sheetViews>
  <sheetFormatPr baseColWidth="10" defaultRowHeight="14.4" x14ac:dyDescent="0.3"/>
  <cols>
    <col min="1" max="1" width="11.5546875" style="109"/>
    <col min="2" max="2" width="11.44140625" style="109" bestFit="1" customWidth="1"/>
    <col min="3" max="3" width="13.44140625" style="109" bestFit="1" customWidth="1"/>
    <col min="4" max="4" width="12.109375" style="109" bestFit="1" customWidth="1"/>
    <col min="5" max="5" width="7.33203125" style="109" bestFit="1" customWidth="1"/>
    <col min="6" max="6" width="16.109375" style="109" bestFit="1" customWidth="1"/>
    <col min="7" max="16384" width="11.5546875" style="109"/>
  </cols>
  <sheetData>
    <row r="2" spans="1:9" ht="15" thickBot="1" x14ac:dyDescent="0.35">
      <c r="A2" s="162"/>
      <c r="B2" s="162"/>
      <c r="C2" s="162"/>
      <c r="D2" s="162"/>
      <c r="E2" s="162"/>
      <c r="F2" s="162"/>
      <c r="G2" s="162"/>
      <c r="H2" s="162"/>
      <c r="I2" s="162"/>
    </row>
    <row r="3" spans="1:9" ht="15" thickBot="1" x14ac:dyDescent="0.35">
      <c r="A3" s="163"/>
      <c r="B3" s="163"/>
      <c r="C3" s="163"/>
      <c r="D3" s="164"/>
      <c r="E3" s="163"/>
      <c r="F3" s="163"/>
      <c r="G3" s="163"/>
      <c r="H3" s="165" t="s">
        <v>172</v>
      </c>
      <c r="I3" s="162"/>
    </row>
    <row r="4" spans="1:9" ht="16.2" thickBot="1" x14ac:dyDescent="0.35">
      <c r="A4" s="166" t="s">
        <v>93</v>
      </c>
      <c r="B4" s="167" t="s">
        <v>173</v>
      </c>
      <c r="C4" s="167" t="s">
        <v>174</v>
      </c>
      <c r="D4" s="168" t="s">
        <v>175</v>
      </c>
      <c r="E4" s="167" t="s">
        <v>176</v>
      </c>
      <c r="F4" s="169" t="s">
        <v>185</v>
      </c>
      <c r="G4" s="163"/>
      <c r="H4" s="170">
        <v>0.19</v>
      </c>
      <c r="I4" s="162"/>
    </row>
    <row r="5" spans="1:9" x14ac:dyDescent="0.3">
      <c r="A5" s="171" t="s">
        <v>177</v>
      </c>
      <c r="B5" s="172">
        <v>17.899999999999999</v>
      </c>
      <c r="C5" s="154"/>
      <c r="D5" s="154"/>
      <c r="E5" s="173">
        <v>1</v>
      </c>
      <c r="F5" s="157"/>
      <c r="G5" s="163"/>
      <c r="H5" s="163"/>
      <c r="I5" s="162"/>
    </row>
    <row r="6" spans="1:9" x14ac:dyDescent="0.3">
      <c r="A6" s="175" t="s">
        <v>178</v>
      </c>
      <c r="B6" s="176">
        <v>9.98</v>
      </c>
      <c r="C6" s="155"/>
      <c r="D6" s="155"/>
      <c r="E6" s="178">
        <v>2</v>
      </c>
      <c r="F6" s="158"/>
      <c r="G6" s="163"/>
      <c r="H6" s="163"/>
      <c r="I6" s="162"/>
    </row>
    <row r="7" spans="1:9" x14ac:dyDescent="0.3">
      <c r="A7" s="175" t="s">
        <v>179</v>
      </c>
      <c r="B7" s="176">
        <v>23.5</v>
      </c>
      <c r="C7" s="155"/>
      <c r="D7" s="155"/>
      <c r="E7" s="178">
        <v>3</v>
      </c>
      <c r="F7" s="158"/>
      <c r="G7" s="163"/>
      <c r="H7" s="163"/>
      <c r="I7" s="162"/>
    </row>
    <row r="8" spans="1:9" x14ac:dyDescent="0.3">
      <c r="A8" s="175" t="s">
        <v>180</v>
      </c>
      <c r="B8" s="176">
        <v>18.989999999999998</v>
      </c>
      <c r="C8" s="155"/>
      <c r="D8" s="155"/>
      <c r="E8" s="178">
        <v>4</v>
      </c>
      <c r="F8" s="158"/>
      <c r="G8" s="163"/>
      <c r="H8" s="163"/>
      <c r="I8" s="162"/>
    </row>
    <row r="9" spans="1:9" ht="15" thickBot="1" x14ac:dyDescent="0.35">
      <c r="A9" s="180" t="s">
        <v>181</v>
      </c>
      <c r="B9" s="181">
        <v>15.55</v>
      </c>
      <c r="C9" s="156"/>
      <c r="D9" s="192"/>
      <c r="E9" s="189">
        <v>5</v>
      </c>
      <c r="F9" s="193"/>
      <c r="G9" s="163"/>
      <c r="H9" s="163"/>
      <c r="I9" s="162"/>
    </row>
    <row r="10" spans="1:9" ht="15" thickBot="1" x14ac:dyDescent="0.35">
      <c r="A10" s="163"/>
      <c r="B10" s="163"/>
      <c r="C10" s="185"/>
      <c r="D10" s="340" t="s">
        <v>108</v>
      </c>
      <c r="E10" s="341"/>
      <c r="F10" s="194"/>
      <c r="G10" s="163"/>
      <c r="H10" s="163"/>
      <c r="I10" s="162"/>
    </row>
    <row r="11" spans="1:9" x14ac:dyDescent="0.3">
      <c r="A11" s="162"/>
      <c r="B11" s="162"/>
      <c r="C11" s="162"/>
      <c r="D11" s="162"/>
      <c r="E11" s="162"/>
      <c r="F11" s="162"/>
      <c r="G11" s="162"/>
      <c r="H11" s="162"/>
      <c r="I11" s="162"/>
    </row>
    <row r="12" spans="1:9" x14ac:dyDescent="0.3">
      <c r="A12" s="162"/>
      <c r="B12" s="162"/>
      <c r="C12" s="162"/>
      <c r="D12" s="162"/>
      <c r="E12" s="162"/>
      <c r="F12" s="162"/>
      <c r="G12" s="162"/>
      <c r="H12" s="162"/>
      <c r="I12" s="162"/>
    </row>
    <row r="13" spans="1:9" x14ac:dyDescent="0.3">
      <c r="A13" s="162"/>
      <c r="B13" s="162"/>
      <c r="C13" s="162"/>
      <c r="D13" s="162"/>
      <c r="E13" s="162"/>
      <c r="F13" s="162"/>
      <c r="G13" s="162"/>
      <c r="H13" s="162"/>
      <c r="I13" s="162"/>
    </row>
    <row r="14" spans="1:9" x14ac:dyDescent="0.3">
      <c r="C14" s="342" t="s">
        <v>186</v>
      </c>
      <c r="D14" s="343"/>
      <c r="E14" s="343"/>
    </row>
    <row r="15" spans="1:9" x14ac:dyDescent="0.3">
      <c r="C15" s="343"/>
      <c r="D15" s="343"/>
      <c r="E15" s="343"/>
    </row>
    <row r="16" spans="1:9" x14ac:dyDescent="0.3">
      <c r="C16" s="343"/>
      <c r="D16" s="343"/>
      <c r="E16" s="343"/>
    </row>
    <row r="17" spans="3:5" x14ac:dyDescent="0.3">
      <c r="C17" s="343"/>
      <c r="D17" s="343"/>
      <c r="E17" s="343"/>
    </row>
  </sheetData>
  <sheetProtection sheet="1" objects="1" scenarios="1"/>
  <mergeCells count="2">
    <mergeCell ref="D10:E10"/>
    <mergeCell ref="C14:E17"/>
  </mergeCells>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08E8D-395D-4945-B124-2961BD559704}">
  <sheetPr>
    <tabColor rgb="FF7030A0"/>
  </sheetPr>
  <dimension ref="A1:I17"/>
  <sheetViews>
    <sheetView workbookViewId="0">
      <selection sqref="A1:B1"/>
    </sheetView>
  </sheetViews>
  <sheetFormatPr baseColWidth="10" defaultRowHeight="14.4" x14ac:dyDescent="0.3"/>
  <cols>
    <col min="1" max="1" width="11.5546875" style="109"/>
    <col min="2" max="2" width="11.44140625" style="109" bestFit="1" customWidth="1"/>
    <col min="3" max="3" width="13.44140625" style="109" bestFit="1" customWidth="1"/>
    <col min="4" max="4" width="12.109375" style="109" bestFit="1" customWidth="1"/>
    <col min="5" max="5" width="7.33203125" style="109" bestFit="1" customWidth="1"/>
    <col min="6" max="6" width="16.109375" style="109" bestFit="1" customWidth="1"/>
    <col min="7" max="16384" width="11.5546875" style="109"/>
  </cols>
  <sheetData>
    <row r="1" spans="1:9" x14ac:dyDescent="0.3">
      <c r="A1" s="326" t="s">
        <v>52</v>
      </c>
      <c r="B1" s="326"/>
    </row>
    <row r="2" spans="1:9" ht="15" thickBot="1" x14ac:dyDescent="0.35">
      <c r="A2" s="162"/>
      <c r="B2" s="162"/>
      <c r="C2" s="162"/>
      <c r="D2" s="162"/>
      <c r="E2" s="162"/>
      <c r="F2" s="162"/>
      <c r="G2" s="162"/>
      <c r="H2" s="162"/>
      <c r="I2" s="162"/>
    </row>
    <row r="3" spans="1:9" ht="15" thickBot="1" x14ac:dyDescent="0.35">
      <c r="A3" s="163"/>
      <c r="B3" s="163"/>
      <c r="C3" s="163"/>
      <c r="D3" s="164"/>
      <c r="E3" s="163"/>
      <c r="F3" s="163"/>
      <c r="G3" s="163"/>
      <c r="H3" s="165" t="s">
        <v>172</v>
      </c>
      <c r="I3" s="162"/>
    </row>
    <row r="4" spans="1:9" ht="16.2" thickBot="1" x14ac:dyDescent="0.35">
      <c r="A4" s="166" t="s">
        <v>93</v>
      </c>
      <c r="B4" s="167" t="s">
        <v>173</v>
      </c>
      <c r="C4" s="167" t="s">
        <v>174</v>
      </c>
      <c r="D4" s="168" t="s">
        <v>175</v>
      </c>
      <c r="E4" s="167" t="s">
        <v>176</v>
      </c>
      <c r="F4" s="169" t="s">
        <v>185</v>
      </c>
      <c r="G4" s="163"/>
      <c r="H4" s="170">
        <v>0.19</v>
      </c>
      <c r="I4" s="162"/>
    </row>
    <row r="5" spans="1:9" x14ac:dyDescent="0.3">
      <c r="A5" s="171" t="s">
        <v>177</v>
      </c>
      <c r="B5" s="172">
        <v>17.899999999999999</v>
      </c>
      <c r="C5" s="172">
        <f>B5*$H$4</f>
        <v>3.4009999999999998</v>
      </c>
      <c r="D5" s="172">
        <f>B5+C5</f>
        <v>21.300999999999998</v>
      </c>
      <c r="E5" s="173">
        <v>1</v>
      </c>
      <c r="F5" s="174">
        <f>D5*E5</f>
        <v>21.300999999999998</v>
      </c>
      <c r="G5" s="163"/>
      <c r="H5" s="163"/>
      <c r="I5" s="162"/>
    </row>
    <row r="6" spans="1:9" x14ac:dyDescent="0.3">
      <c r="A6" s="175" t="s">
        <v>178</v>
      </c>
      <c r="B6" s="176">
        <v>9.98</v>
      </c>
      <c r="C6" s="177">
        <f t="shared" ref="C6:C9" si="0">B6*$H$4</f>
        <v>1.8962000000000001</v>
      </c>
      <c r="D6" s="177">
        <f t="shared" ref="D6:D9" si="1">B6+C6</f>
        <v>11.876200000000001</v>
      </c>
      <c r="E6" s="178">
        <v>2</v>
      </c>
      <c r="F6" s="179">
        <f t="shared" ref="F6:F9" si="2">D6*E6</f>
        <v>23.752400000000002</v>
      </c>
      <c r="G6" s="163"/>
      <c r="H6" s="163"/>
      <c r="I6" s="162"/>
    </row>
    <row r="7" spans="1:9" x14ac:dyDescent="0.3">
      <c r="A7" s="175" t="s">
        <v>179</v>
      </c>
      <c r="B7" s="176">
        <v>23.5</v>
      </c>
      <c r="C7" s="177">
        <f t="shared" si="0"/>
        <v>4.4649999999999999</v>
      </c>
      <c r="D7" s="177">
        <f t="shared" si="1"/>
        <v>27.965</v>
      </c>
      <c r="E7" s="178">
        <v>3</v>
      </c>
      <c r="F7" s="179">
        <f t="shared" si="2"/>
        <v>83.894999999999996</v>
      </c>
      <c r="G7" s="163"/>
      <c r="H7" s="163"/>
      <c r="I7" s="162"/>
    </row>
    <row r="8" spans="1:9" x14ac:dyDescent="0.3">
      <c r="A8" s="175" t="s">
        <v>180</v>
      </c>
      <c r="B8" s="176">
        <v>18.989999999999998</v>
      </c>
      <c r="C8" s="177">
        <f t="shared" si="0"/>
        <v>3.6080999999999999</v>
      </c>
      <c r="D8" s="177">
        <f t="shared" si="1"/>
        <v>22.598099999999999</v>
      </c>
      <c r="E8" s="178">
        <v>4</v>
      </c>
      <c r="F8" s="179">
        <f t="shared" si="2"/>
        <v>90.392399999999995</v>
      </c>
      <c r="G8" s="163"/>
      <c r="H8" s="163"/>
      <c r="I8" s="162"/>
    </row>
    <row r="9" spans="1:9" ht="15" thickBot="1" x14ac:dyDescent="0.35">
      <c r="A9" s="180" t="s">
        <v>181</v>
      </c>
      <c r="B9" s="181">
        <v>15.55</v>
      </c>
      <c r="C9" s="182">
        <f t="shared" si="0"/>
        <v>2.9545000000000003</v>
      </c>
      <c r="D9" s="188">
        <f t="shared" si="1"/>
        <v>18.5045</v>
      </c>
      <c r="E9" s="189">
        <v>5</v>
      </c>
      <c r="F9" s="190">
        <f t="shared" si="2"/>
        <v>92.522500000000008</v>
      </c>
      <c r="G9" s="163"/>
      <c r="H9" s="163"/>
      <c r="I9" s="162"/>
    </row>
    <row r="10" spans="1:9" ht="15" thickBot="1" x14ac:dyDescent="0.35">
      <c r="A10" s="163"/>
      <c r="B10" s="163"/>
      <c r="C10" s="185"/>
      <c r="D10" s="340" t="s">
        <v>108</v>
      </c>
      <c r="E10" s="341"/>
      <c r="F10" s="191">
        <f>SUM(F5:F9)</f>
        <v>311.86329999999998</v>
      </c>
      <c r="G10" s="163"/>
      <c r="H10" s="163"/>
      <c r="I10" s="162"/>
    </row>
    <row r="11" spans="1:9" x14ac:dyDescent="0.3">
      <c r="A11" s="162"/>
      <c r="B11" s="162"/>
      <c r="C11" s="162"/>
      <c r="D11" s="162"/>
      <c r="E11" s="162"/>
      <c r="F11" s="162"/>
      <c r="G11" s="162"/>
      <c r="H11" s="162"/>
      <c r="I11" s="162"/>
    </row>
    <row r="12" spans="1:9" x14ac:dyDescent="0.3">
      <c r="A12" s="162"/>
      <c r="B12" s="162"/>
      <c r="C12" s="162"/>
      <c r="D12" s="162"/>
      <c r="E12" s="162"/>
      <c r="F12" s="162"/>
      <c r="G12" s="162"/>
      <c r="H12" s="162"/>
      <c r="I12" s="162"/>
    </row>
    <row r="13" spans="1:9" x14ac:dyDescent="0.3">
      <c r="A13" s="162"/>
      <c r="B13" s="162"/>
      <c r="C13" s="162"/>
      <c r="D13" s="162"/>
      <c r="E13" s="162"/>
      <c r="F13" s="162"/>
      <c r="G13" s="162"/>
      <c r="H13" s="162"/>
      <c r="I13" s="162"/>
    </row>
    <row r="14" spans="1:9" x14ac:dyDescent="0.3">
      <c r="C14" s="342" t="s">
        <v>186</v>
      </c>
      <c r="D14" s="343"/>
      <c r="E14" s="343"/>
    </row>
    <row r="15" spans="1:9" x14ac:dyDescent="0.3">
      <c r="C15" s="343"/>
      <c r="D15" s="343"/>
      <c r="E15" s="343"/>
    </row>
    <row r="16" spans="1:9" x14ac:dyDescent="0.3">
      <c r="C16" s="343"/>
      <c r="D16" s="343"/>
      <c r="E16" s="343"/>
    </row>
    <row r="17" spans="3:5" x14ac:dyDescent="0.3">
      <c r="C17" s="343"/>
      <c r="D17" s="343"/>
      <c r="E17" s="343"/>
    </row>
  </sheetData>
  <sheetProtection sheet="1" objects="1" scenarios="1"/>
  <mergeCells count="3">
    <mergeCell ref="D10:E10"/>
    <mergeCell ref="C14:E17"/>
    <mergeCell ref="A1:B1"/>
  </mergeCells>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3821-7877-4753-9C96-9D3F8BD4F30D}">
  <sheetPr>
    <tabColor rgb="FF7030A0"/>
  </sheetPr>
  <dimension ref="A2:H19"/>
  <sheetViews>
    <sheetView workbookViewId="0"/>
  </sheetViews>
  <sheetFormatPr baseColWidth="10" defaultRowHeight="14.4" x14ac:dyDescent="0.3"/>
  <cols>
    <col min="2" max="2" width="11.44140625" bestFit="1" customWidth="1"/>
    <col min="3" max="3" width="13.44140625" bestFit="1" customWidth="1"/>
    <col min="4" max="4" width="12.109375" bestFit="1" customWidth="1"/>
    <col min="5" max="5" width="7.33203125" bestFit="1" customWidth="1"/>
    <col min="6" max="6" width="16.109375" bestFit="1" customWidth="1"/>
  </cols>
  <sheetData>
    <row r="2" spans="1:8" ht="15" thickBot="1" x14ac:dyDescent="0.35"/>
    <row r="3" spans="1:8" ht="15" thickBot="1" x14ac:dyDescent="0.35">
      <c r="A3" s="89"/>
      <c r="B3" s="89"/>
      <c r="C3" s="89"/>
      <c r="D3" s="119"/>
      <c r="E3" s="89"/>
      <c r="F3" s="89"/>
      <c r="G3" s="89"/>
      <c r="H3" s="138" t="s">
        <v>172</v>
      </c>
    </row>
    <row r="4" spans="1:8" ht="16.2" thickBot="1" x14ac:dyDescent="0.35">
      <c r="A4" s="139" t="s">
        <v>93</v>
      </c>
      <c r="B4" s="140" t="s">
        <v>173</v>
      </c>
      <c r="C4" s="140" t="s">
        <v>174</v>
      </c>
      <c r="D4" s="141" t="s">
        <v>175</v>
      </c>
      <c r="E4" s="140" t="s">
        <v>176</v>
      </c>
      <c r="F4" s="142" t="s">
        <v>185</v>
      </c>
      <c r="G4" s="89"/>
      <c r="H4" s="143">
        <v>0.19</v>
      </c>
    </row>
    <row r="5" spans="1:8" x14ac:dyDescent="0.3">
      <c r="A5" s="144" t="s">
        <v>177</v>
      </c>
      <c r="B5" s="145">
        <v>17.899999999999999</v>
      </c>
      <c r="C5" s="154"/>
      <c r="D5" s="154"/>
      <c r="E5" s="146">
        <v>1</v>
      </c>
      <c r="F5" s="157"/>
      <c r="G5" s="89"/>
      <c r="H5" s="89"/>
    </row>
    <row r="6" spans="1:8" x14ac:dyDescent="0.3">
      <c r="A6" s="147" t="s">
        <v>178</v>
      </c>
      <c r="B6" s="148">
        <v>9.98</v>
      </c>
      <c r="C6" s="155"/>
      <c r="D6" s="155"/>
      <c r="E6" s="149">
        <v>2</v>
      </c>
      <c r="F6" s="158"/>
      <c r="G6" s="89"/>
      <c r="H6" s="89"/>
    </row>
    <row r="7" spans="1:8" x14ac:dyDescent="0.3">
      <c r="A7" s="147" t="s">
        <v>179</v>
      </c>
      <c r="B7" s="148">
        <v>23.5</v>
      </c>
      <c r="C7" s="155"/>
      <c r="D7" s="155"/>
      <c r="E7" s="149">
        <v>3</v>
      </c>
      <c r="F7" s="158"/>
      <c r="G7" s="89"/>
      <c r="H7" s="89"/>
    </row>
    <row r="8" spans="1:8" x14ac:dyDescent="0.3">
      <c r="A8" s="147" t="s">
        <v>180</v>
      </c>
      <c r="B8" s="148">
        <v>18.989999999999998</v>
      </c>
      <c r="C8" s="155"/>
      <c r="D8" s="155"/>
      <c r="E8" s="149">
        <v>4</v>
      </c>
      <c r="F8" s="158"/>
      <c r="G8" s="89"/>
      <c r="H8" s="89"/>
    </row>
    <row r="9" spans="1:8" ht="15" thickBot="1" x14ac:dyDescent="0.35">
      <c r="A9" s="150" t="s">
        <v>181</v>
      </c>
      <c r="B9" s="151">
        <v>15.55</v>
      </c>
      <c r="C9" s="156"/>
      <c r="D9" s="156"/>
      <c r="E9" s="152">
        <v>5</v>
      </c>
      <c r="F9" s="159"/>
      <c r="G9" s="89"/>
      <c r="H9" s="89"/>
    </row>
    <row r="10" spans="1:8" x14ac:dyDescent="0.3">
      <c r="A10" s="89"/>
      <c r="B10" s="89"/>
      <c r="C10" s="153"/>
      <c r="D10" s="344" t="s">
        <v>108</v>
      </c>
      <c r="E10" s="345"/>
      <c r="F10" s="160"/>
      <c r="G10" s="89"/>
      <c r="H10" s="89"/>
    </row>
    <row r="11" spans="1:8" ht="15" thickBot="1" x14ac:dyDescent="0.35">
      <c r="A11" s="89"/>
      <c r="B11" s="89"/>
      <c r="C11" s="109"/>
      <c r="D11" s="346" t="s">
        <v>182</v>
      </c>
      <c r="E11" s="347"/>
      <c r="F11" s="161"/>
      <c r="G11" s="89"/>
      <c r="H11" s="89"/>
    </row>
    <row r="15" spans="1:8" x14ac:dyDescent="0.3">
      <c r="C15" s="342" t="s">
        <v>187</v>
      </c>
      <c r="D15" s="343"/>
      <c r="E15" s="343"/>
    </row>
    <row r="16" spans="1:8" x14ac:dyDescent="0.3">
      <c r="C16" s="343"/>
      <c r="D16" s="343"/>
      <c r="E16" s="343"/>
    </row>
    <row r="17" spans="3:5" x14ac:dyDescent="0.3">
      <c r="C17" s="343"/>
      <c r="D17" s="343"/>
      <c r="E17" s="343"/>
    </row>
    <row r="18" spans="3:5" x14ac:dyDescent="0.3">
      <c r="C18" s="343"/>
      <c r="D18" s="343"/>
      <c r="E18" s="343"/>
    </row>
    <row r="19" spans="3:5" x14ac:dyDescent="0.3">
      <c r="C19" s="37"/>
      <c r="D19" s="37"/>
      <c r="E19" s="37"/>
    </row>
  </sheetData>
  <sheetProtection sheet="1" objects="1" scenarios="1"/>
  <mergeCells count="3">
    <mergeCell ref="D10:E10"/>
    <mergeCell ref="D11:E11"/>
    <mergeCell ref="C15:E18"/>
  </mergeCells>
  <pageMargins left="0.7" right="0.7"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3CDFF-2C21-4F28-9550-BB62D44BF01D}">
  <sheetPr>
    <tabColor rgb="FF7030A0"/>
  </sheetPr>
  <dimension ref="A1:I18"/>
  <sheetViews>
    <sheetView workbookViewId="0">
      <selection sqref="A1:B1"/>
    </sheetView>
  </sheetViews>
  <sheetFormatPr baseColWidth="10" defaultRowHeight="14.4" x14ac:dyDescent="0.3"/>
  <cols>
    <col min="1" max="1" width="11.5546875" style="109"/>
    <col min="2" max="2" width="11.44140625" style="109" bestFit="1" customWidth="1"/>
    <col min="3" max="3" width="13.44140625" style="109" bestFit="1" customWidth="1"/>
    <col min="4" max="4" width="12.109375" style="109" bestFit="1" customWidth="1"/>
    <col min="5" max="5" width="7.33203125" style="109" bestFit="1" customWidth="1"/>
    <col min="6" max="6" width="16.109375" style="109" bestFit="1" customWidth="1"/>
    <col min="7" max="16384" width="11.5546875" style="109"/>
  </cols>
  <sheetData>
    <row r="1" spans="1:9" x14ac:dyDescent="0.3">
      <c r="A1" s="326" t="s">
        <v>52</v>
      </c>
      <c r="B1" s="326"/>
    </row>
    <row r="2" spans="1:9" ht="15" thickBot="1" x14ac:dyDescent="0.35">
      <c r="A2" s="162"/>
      <c r="B2" s="162"/>
      <c r="C2" s="162"/>
      <c r="D2" s="162"/>
      <c r="E2" s="162"/>
      <c r="F2" s="162"/>
      <c r="G2" s="162"/>
      <c r="H2" s="162"/>
      <c r="I2" s="162"/>
    </row>
    <row r="3" spans="1:9" ht="15" thickBot="1" x14ac:dyDescent="0.35">
      <c r="A3" s="163"/>
      <c r="B3" s="163"/>
      <c r="C3" s="163"/>
      <c r="D3" s="164"/>
      <c r="E3" s="163"/>
      <c r="F3" s="163"/>
      <c r="G3" s="163"/>
      <c r="H3" s="165" t="s">
        <v>172</v>
      </c>
      <c r="I3" s="162"/>
    </row>
    <row r="4" spans="1:9" ht="16.2" thickBot="1" x14ac:dyDescent="0.35">
      <c r="A4" s="166" t="s">
        <v>93</v>
      </c>
      <c r="B4" s="167" t="s">
        <v>173</v>
      </c>
      <c r="C4" s="167" t="s">
        <v>174</v>
      </c>
      <c r="D4" s="168" t="s">
        <v>175</v>
      </c>
      <c r="E4" s="167" t="s">
        <v>176</v>
      </c>
      <c r="F4" s="169" t="s">
        <v>185</v>
      </c>
      <c r="G4" s="163"/>
      <c r="H4" s="170">
        <v>0.19</v>
      </c>
      <c r="I4" s="162"/>
    </row>
    <row r="5" spans="1:9" x14ac:dyDescent="0.3">
      <c r="A5" s="171" t="s">
        <v>177</v>
      </c>
      <c r="B5" s="172">
        <v>17.899999999999999</v>
      </c>
      <c r="C5" s="172">
        <f>B5*$H$4</f>
        <v>3.4009999999999998</v>
      </c>
      <c r="D5" s="172">
        <f>B5+C5</f>
        <v>21.300999999999998</v>
      </c>
      <c r="E5" s="173">
        <v>1</v>
      </c>
      <c r="F5" s="174">
        <f>D5*E5</f>
        <v>21.300999999999998</v>
      </c>
      <c r="G5" s="163"/>
      <c r="H5" s="163"/>
      <c r="I5" s="162"/>
    </row>
    <row r="6" spans="1:9" x14ac:dyDescent="0.3">
      <c r="A6" s="175" t="s">
        <v>178</v>
      </c>
      <c r="B6" s="176">
        <v>9.98</v>
      </c>
      <c r="C6" s="177">
        <f t="shared" ref="C6:C9" si="0">B6*$H$4</f>
        <v>1.8962000000000001</v>
      </c>
      <c r="D6" s="177">
        <f t="shared" ref="D6:D9" si="1">B6+C6</f>
        <v>11.876200000000001</v>
      </c>
      <c r="E6" s="178">
        <v>2</v>
      </c>
      <c r="F6" s="179">
        <f t="shared" ref="F6:F9" si="2">D6*E6</f>
        <v>23.752400000000002</v>
      </c>
      <c r="G6" s="163"/>
      <c r="H6" s="163"/>
      <c r="I6" s="162"/>
    </row>
    <row r="7" spans="1:9" x14ac:dyDescent="0.3">
      <c r="A7" s="175" t="s">
        <v>179</v>
      </c>
      <c r="B7" s="176">
        <v>23.5</v>
      </c>
      <c r="C7" s="177">
        <f t="shared" si="0"/>
        <v>4.4649999999999999</v>
      </c>
      <c r="D7" s="177">
        <f t="shared" si="1"/>
        <v>27.965</v>
      </c>
      <c r="E7" s="178">
        <v>3</v>
      </c>
      <c r="F7" s="179">
        <f t="shared" si="2"/>
        <v>83.894999999999996</v>
      </c>
      <c r="G7" s="163"/>
      <c r="H7" s="163"/>
      <c r="I7" s="162"/>
    </row>
    <row r="8" spans="1:9" x14ac:dyDescent="0.3">
      <c r="A8" s="175" t="s">
        <v>180</v>
      </c>
      <c r="B8" s="176">
        <v>18.989999999999998</v>
      </c>
      <c r="C8" s="177">
        <f t="shared" si="0"/>
        <v>3.6080999999999999</v>
      </c>
      <c r="D8" s="177">
        <f t="shared" si="1"/>
        <v>22.598099999999999</v>
      </c>
      <c r="E8" s="178">
        <v>4</v>
      </c>
      <c r="F8" s="179">
        <f t="shared" si="2"/>
        <v>90.392399999999995</v>
      </c>
      <c r="G8" s="163"/>
      <c r="H8" s="163"/>
      <c r="I8" s="162"/>
    </row>
    <row r="9" spans="1:9" ht="15" thickBot="1" x14ac:dyDescent="0.35">
      <c r="A9" s="180" t="s">
        <v>181</v>
      </c>
      <c r="B9" s="181">
        <v>15.55</v>
      </c>
      <c r="C9" s="182">
        <f t="shared" si="0"/>
        <v>2.9545000000000003</v>
      </c>
      <c r="D9" s="182">
        <f t="shared" si="1"/>
        <v>18.5045</v>
      </c>
      <c r="E9" s="183">
        <v>5</v>
      </c>
      <c r="F9" s="184">
        <f t="shared" si="2"/>
        <v>92.522500000000008</v>
      </c>
      <c r="G9" s="163"/>
      <c r="H9" s="163"/>
      <c r="I9" s="162"/>
    </row>
    <row r="10" spans="1:9" x14ac:dyDescent="0.3">
      <c r="A10" s="163"/>
      <c r="B10" s="163"/>
      <c r="C10" s="185"/>
      <c r="D10" s="348" t="s">
        <v>108</v>
      </c>
      <c r="E10" s="349"/>
      <c r="F10" s="186">
        <f>SUM(F5:F9)</f>
        <v>311.86329999999998</v>
      </c>
      <c r="G10" s="163"/>
      <c r="H10" s="163"/>
      <c r="I10" s="162"/>
    </row>
    <row r="11" spans="1:9" ht="15" thickBot="1" x14ac:dyDescent="0.35">
      <c r="A11" s="163"/>
      <c r="B11" s="163"/>
      <c r="C11" s="162"/>
      <c r="D11" s="350" t="s">
        <v>182</v>
      </c>
      <c r="E11" s="351"/>
      <c r="F11" s="187">
        <f>F10-(F10/1.19)</f>
        <v>49.793299999999988</v>
      </c>
      <c r="G11" s="163"/>
      <c r="H11" s="163"/>
      <c r="I11" s="162"/>
    </row>
    <row r="12" spans="1:9" x14ac:dyDescent="0.3">
      <c r="A12" s="162"/>
      <c r="B12" s="162"/>
      <c r="C12" s="162"/>
      <c r="D12" s="162"/>
      <c r="E12" s="162"/>
      <c r="F12" s="162"/>
      <c r="G12" s="162"/>
      <c r="H12" s="162"/>
      <c r="I12" s="162"/>
    </row>
    <row r="13" spans="1:9" x14ac:dyDescent="0.3">
      <c r="A13" s="162"/>
      <c r="B13" s="162"/>
      <c r="C13" s="195"/>
      <c r="D13" s="162"/>
      <c r="E13" s="162"/>
      <c r="F13" s="195"/>
      <c r="G13" s="162"/>
      <c r="H13" s="162"/>
      <c r="I13" s="162"/>
    </row>
    <row r="14" spans="1:9" x14ac:dyDescent="0.3">
      <c r="A14" s="162"/>
      <c r="B14" s="162"/>
      <c r="C14" s="162"/>
      <c r="D14" s="162"/>
      <c r="E14" s="162"/>
      <c r="F14" s="162"/>
      <c r="G14" s="162"/>
      <c r="H14" s="162"/>
      <c r="I14" s="162"/>
    </row>
    <row r="15" spans="1:9" x14ac:dyDescent="0.3">
      <c r="C15" s="342" t="s">
        <v>187</v>
      </c>
      <c r="D15" s="343"/>
      <c r="E15" s="343"/>
    </row>
    <row r="16" spans="1:9" x14ac:dyDescent="0.3">
      <c r="C16" s="343"/>
      <c r="D16" s="343"/>
      <c r="E16" s="343"/>
    </row>
    <row r="17" spans="3:5" x14ac:dyDescent="0.3">
      <c r="C17" s="343"/>
      <c r="D17" s="343"/>
      <c r="E17" s="343"/>
    </row>
    <row r="18" spans="3:5" x14ac:dyDescent="0.3">
      <c r="C18" s="343"/>
      <c r="D18" s="343"/>
      <c r="E18" s="343"/>
    </row>
  </sheetData>
  <sheetProtection sheet="1" objects="1" scenarios="1"/>
  <mergeCells count="4">
    <mergeCell ref="D10:E10"/>
    <mergeCell ref="D11:E11"/>
    <mergeCell ref="C15:E18"/>
    <mergeCell ref="A1:B1"/>
  </mergeCells>
  <pageMargins left="0.7" right="0.7" top="0.78740157499999996" bottom="0.78740157499999996"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1889A-BD59-4315-B327-7D5FE4A3B8BD}">
  <sheetPr>
    <tabColor theme="9" tint="0.79998168889431442"/>
  </sheetPr>
  <dimension ref="A1:N10"/>
  <sheetViews>
    <sheetView workbookViewId="0">
      <selection sqref="A1:N1"/>
    </sheetView>
  </sheetViews>
  <sheetFormatPr baseColWidth="10" defaultRowHeight="14.4" x14ac:dyDescent="0.3"/>
  <sheetData>
    <row r="1" spans="1:14" ht="22.2" customHeight="1" x14ac:dyDescent="0.35">
      <c r="A1" s="282" t="s">
        <v>0</v>
      </c>
      <c r="B1" s="282"/>
      <c r="C1" s="282"/>
      <c r="D1" s="282"/>
      <c r="E1" s="282"/>
      <c r="F1" s="282"/>
      <c r="G1" s="282"/>
      <c r="H1" s="282"/>
      <c r="I1" s="282"/>
      <c r="J1" s="282"/>
      <c r="K1" s="282"/>
      <c r="L1" s="282"/>
      <c r="M1" s="282"/>
      <c r="N1" s="282"/>
    </row>
    <row r="3" spans="1:14" ht="18" x14ac:dyDescent="0.35">
      <c r="A3" s="282" t="s">
        <v>4</v>
      </c>
      <c r="B3" s="282"/>
      <c r="C3" s="282"/>
      <c r="D3" s="282"/>
      <c r="E3" s="282"/>
      <c r="F3" s="282"/>
      <c r="G3" s="282"/>
    </row>
    <row r="4" spans="1:14" ht="7.8" customHeight="1" x14ac:dyDescent="0.35">
      <c r="A4" s="1"/>
    </row>
    <row r="5" spans="1:14" s="1" customFormat="1" ht="18" x14ac:dyDescent="0.35">
      <c r="A5" s="283" t="s">
        <v>5</v>
      </c>
      <c r="B5" s="283"/>
      <c r="C5" s="283"/>
      <c r="D5" s="283"/>
      <c r="E5" s="283"/>
      <c r="F5" s="283"/>
      <c r="G5" s="283"/>
      <c r="H5" s="283"/>
      <c r="I5" s="283"/>
      <c r="J5" s="283"/>
    </row>
    <row r="6" spans="1:14" s="1" customFormat="1" ht="18" x14ac:dyDescent="0.35">
      <c r="A6" s="283" t="s">
        <v>6</v>
      </c>
      <c r="B6" s="283"/>
      <c r="C6" s="283"/>
      <c r="D6" s="283"/>
      <c r="E6" s="283"/>
    </row>
    <row r="7" spans="1:14" s="1" customFormat="1" ht="18" x14ac:dyDescent="0.35">
      <c r="A7" s="283" t="s">
        <v>7</v>
      </c>
      <c r="B7" s="283"/>
      <c r="C7" s="283"/>
      <c r="D7" s="283"/>
    </row>
    <row r="8" spans="1:14" s="1" customFormat="1" ht="18" x14ac:dyDescent="0.35">
      <c r="A8" s="283" t="s">
        <v>8</v>
      </c>
      <c r="B8" s="283"/>
      <c r="C8" s="283"/>
      <c r="D8" s="283"/>
      <c r="E8" s="283"/>
      <c r="F8" s="283"/>
    </row>
    <row r="9" spans="1:14" s="1" customFormat="1" ht="18" x14ac:dyDescent="0.35">
      <c r="A9" s="283" t="s">
        <v>9</v>
      </c>
      <c r="B9" s="283"/>
      <c r="C9" s="283"/>
      <c r="D9" s="283"/>
      <c r="E9" s="283"/>
    </row>
    <row r="10" spans="1:14" ht="18" x14ac:dyDescent="0.35">
      <c r="A10" s="283" t="s">
        <v>10</v>
      </c>
      <c r="B10" s="283"/>
    </row>
  </sheetData>
  <sheetProtection sheet="1" objects="1" scenarios="1"/>
  <mergeCells count="8">
    <mergeCell ref="A8:F8"/>
    <mergeCell ref="A9:E9"/>
    <mergeCell ref="A10:B10"/>
    <mergeCell ref="A1:N1"/>
    <mergeCell ref="A3:G3"/>
    <mergeCell ref="A5:J5"/>
    <mergeCell ref="A6:E6"/>
    <mergeCell ref="A7:D7"/>
  </mergeCells>
  <pageMargins left="0.7" right="0.7" top="0.78740157499999996" bottom="0.78740157499999996"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19ECC-9848-42C3-839F-5CE0770AA37E}">
  <sheetPr>
    <tabColor theme="5" tint="-0.249977111117893"/>
  </sheetPr>
  <dimension ref="A1:K10"/>
  <sheetViews>
    <sheetView workbookViewId="0">
      <selection sqref="A1:F1"/>
    </sheetView>
  </sheetViews>
  <sheetFormatPr baseColWidth="10" defaultRowHeight="14.4" x14ac:dyDescent="0.3"/>
  <cols>
    <col min="3" max="3" width="14.5546875" customWidth="1"/>
  </cols>
  <sheetData>
    <row r="1" spans="1:11" x14ac:dyDescent="0.3">
      <c r="A1" s="326" t="s">
        <v>124</v>
      </c>
      <c r="B1" s="326"/>
      <c r="C1" s="326"/>
      <c r="D1" s="326"/>
      <c r="E1" s="326"/>
      <c r="F1" s="326"/>
    </row>
    <row r="3" spans="1:11" x14ac:dyDescent="0.3">
      <c r="A3" t="s">
        <v>116</v>
      </c>
    </row>
    <row r="5" spans="1:11" ht="42" customHeight="1" x14ac:dyDescent="0.3">
      <c r="A5" s="317" t="s">
        <v>117</v>
      </c>
      <c r="B5" s="317"/>
      <c r="C5" s="317"/>
      <c r="D5" s="317"/>
      <c r="E5" s="317"/>
      <c r="F5" s="317"/>
      <c r="G5" s="317"/>
    </row>
    <row r="6" spans="1:11" ht="15" thickBot="1" x14ac:dyDescent="0.35"/>
    <row r="7" spans="1:11" ht="131.4" customHeight="1" thickBot="1" x14ac:dyDescent="0.35">
      <c r="A7" s="352" t="s">
        <v>133</v>
      </c>
      <c r="B7" s="353"/>
      <c r="C7" s="353"/>
      <c r="D7" s="353"/>
      <c r="E7" s="353"/>
      <c r="F7" s="353"/>
      <c r="G7" s="353"/>
      <c r="H7" s="353"/>
      <c r="I7" s="353"/>
      <c r="J7" s="353"/>
      <c r="K7" s="354"/>
    </row>
    <row r="8" spans="1:11" ht="15" thickBot="1" x14ac:dyDescent="0.35">
      <c r="A8" s="89"/>
    </row>
    <row r="9" spans="1:11" ht="15" thickBot="1" x14ac:dyDescent="0.35">
      <c r="A9" s="28"/>
      <c r="B9" s="41" t="s">
        <v>122</v>
      </c>
      <c r="C9" s="5" t="s">
        <v>123</v>
      </c>
    </row>
    <row r="10" spans="1:11" ht="15" thickBot="1" x14ac:dyDescent="0.35">
      <c r="A10" s="28" t="s">
        <v>118</v>
      </c>
      <c r="B10" s="64">
        <v>6</v>
      </c>
      <c r="C10" s="92"/>
    </row>
  </sheetData>
  <sheetProtection sheet="1" objects="1" scenarios="1"/>
  <mergeCells count="3">
    <mergeCell ref="A1:F1"/>
    <mergeCell ref="A5:G5"/>
    <mergeCell ref="A7:K7"/>
  </mergeCells>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DBABA-3CFD-489D-B2F3-B2B1398DB5B1}">
  <sheetPr>
    <tabColor theme="5" tint="-0.249977111117893"/>
  </sheetPr>
  <dimension ref="A1:K10"/>
  <sheetViews>
    <sheetView workbookViewId="0">
      <selection sqref="A1:F1"/>
    </sheetView>
  </sheetViews>
  <sheetFormatPr baseColWidth="10" defaultRowHeight="14.4" x14ac:dyDescent="0.3"/>
  <cols>
    <col min="3" max="3" width="14.5546875" customWidth="1"/>
  </cols>
  <sheetData>
    <row r="1" spans="1:11" x14ac:dyDescent="0.3">
      <c r="A1" s="326" t="s">
        <v>52</v>
      </c>
      <c r="B1" s="326"/>
      <c r="C1" s="326"/>
      <c r="D1" s="326"/>
      <c r="E1" s="326"/>
      <c r="F1" s="326"/>
    </row>
    <row r="3" spans="1:11" x14ac:dyDescent="0.3">
      <c r="A3" t="s">
        <v>116</v>
      </c>
    </row>
    <row r="5" spans="1:11" ht="42" customHeight="1" x14ac:dyDescent="0.3">
      <c r="A5" s="317" t="s">
        <v>117</v>
      </c>
      <c r="B5" s="317"/>
      <c r="C5" s="317"/>
      <c r="D5" s="317"/>
      <c r="E5" s="317"/>
      <c r="F5" s="317"/>
      <c r="G5" s="317"/>
    </row>
    <row r="6" spans="1:11" ht="15" thickBot="1" x14ac:dyDescent="0.35"/>
    <row r="7" spans="1:11" ht="131.4" customHeight="1" thickBot="1" x14ac:dyDescent="0.35">
      <c r="A7" s="352" t="s">
        <v>133</v>
      </c>
      <c r="B7" s="353"/>
      <c r="C7" s="353"/>
      <c r="D7" s="353"/>
      <c r="E7" s="353"/>
      <c r="F7" s="353"/>
      <c r="G7" s="353"/>
      <c r="H7" s="353"/>
      <c r="I7" s="353"/>
      <c r="J7" s="353"/>
      <c r="K7" s="354"/>
    </row>
    <row r="8" spans="1:11" ht="15" thickBot="1" x14ac:dyDescent="0.35">
      <c r="A8" s="89"/>
    </row>
    <row r="9" spans="1:11" ht="15" thickBot="1" x14ac:dyDescent="0.35">
      <c r="A9" s="28"/>
      <c r="B9" s="41" t="s">
        <v>122</v>
      </c>
      <c r="C9" s="5" t="s">
        <v>123</v>
      </c>
    </row>
    <row r="10" spans="1:11" ht="15" thickBot="1" x14ac:dyDescent="0.35">
      <c r="A10" s="28" t="s">
        <v>118</v>
      </c>
      <c r="B10" s="64">
        <v>6</v>
      </c>
      <c r="C10" s="79">
        <f>IF(B10=4,1,2)</f>
        <v>2</v>
      </c>
    </row>
  </sheetData>
  <sheetProtection sheet="1" objects="1" scenarios="1"/>
  <mergeCells count="3">
    <mergeCell ref="A1:F1"/>
    <mergeCell ref="A5:G5"/>
    <mergeCell ref="A7:K7"/>
  </mergeCells>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4A593-E6B5-4B2A-B062-22A8C67FB337}">
  <sheetPr>
    <tabColor theme="5" tint="-0.249977111117893"/>
  </sheetPr>
  <dimension ref="A1:G21"/>
  <sheetViews>
    <sheetView workbookViewId="0">
      <selection activeCell="C12" sqref="C12"/>
    </sheetView>
  </sheetViews>
  <sheetFormatPr baseColWidth="10" defaultRowHeight="14.4" x14ac:dyDescent="0.3"/>
  <cols>
    <col min="3" max="3" width="14.5546875" customWidth="1"/>
  </cols>
  <sheetData>
    <row r="1" spans="1:7" x14ac:dyDescent="0.3">
      <c r="A1" s="355" t="s">
        <v>125</v>
      </c>
      <c r="B1" s="326"/>
      <c r="C1" s="326"/>
      <c r="D1" s="326"/>
      <c r="E1" s="326"/>
      <c r="F1" s="326"/>
    </row>
    <row r="3" spans="1:7" x14ac:dyDescent="0.3">
      <c r="A3" s="338" t="s">
        <v>126</v>
      </c>
      <c r="B3" s="338"/>
      <c r="C3" s="338"/>
      <c r="D3" s="338"/>
      <c r="E3" s="338"/>
      <c r="F3" s="338"/>
      <c r="G3" s="338"/>
    </row>
    <row r="8" spans="1:7" ht="15" thickBot="1" x14ac:dyDescent="0.35">
      <c r="A8" s="89"/>
    </row>
    <row r="9" spans="1:7" s="15" customFormat="1" ht="15" thickBot="1" x14ac:dyDescent="0.35">
      <c r="A9" s="27"/>
      <c r="B9" s="6" t="s">
        <v>122</v>
      </c>
      <c r="C9" s="7" t="s">
        <v>123</v>
      </c>
    </row>
    <row r="10" spans="1:7" s="15" customFormat="1" x14ac:dyDescent="0.3">
      <c r="A10" s="18" t="s">
        <v>118</v>
      </c>
      <c r="B10" s="42">
        <v>4</v>
      </c>
      <c r="C10" s="90"/>
    </row>
    <row r="11" spans="1:7" s="15" customFormat="1" x14ac:dyDescent="0.3">
      <c r="A11" s="18" t="s">
        <v>119</v>
      </c>
      <c r="B11" s="42">
        <v>4</v>
      </c>
      <c r="C11" s="90"/>
    </row>
    <row r="12" spans="1:7" s="15" customFormat="1" x14ac:dyDescent="0.3">
      <c r="A12" s="18" t="s">
        <v>120</v>
      </c>
      <c r="B12" s="42">
        <v>4</v>
      </c>
      <c r="C12" s="90"/>
    </row>
    <row r="13" spans="1:7" ht="15" thickBot="1" x14ac:dyDescent="0.35">
      <c r="A13" s="19" t="s">
        <v>121</v>
      </c>
      <c r="B13" s="13">
        <v>6</v>
      </c>
      <c r="C13" s="91"/>
    </row>
    <row r="18" spans="1:3" x14ac:dyDescent="0.3">
      <c r="A18" s="334" t="s">
        <v>171</v>
      </c>
      <c r="B18" s="333"/>
      <c r="C18" s="333"/>
    </row>
    <row r="19" spans="1:3" x14ac:dyDescent="0.3">
      <c r="A19" s="333"/>
      <c r="B19" s="333"/>
      <c r="C19" s="333"/>
    </row>
    <row r="20" spans="1:3" x14ac:dyDescent="0.3">
      <c r="A20" s="333"/>
      <c r="B20" s="333"/>
      <c r="C20" s="333"/>
    </row>
    <row r="21" spans="1:3" x14ac:dyDescent="0.3">
      <c r="A21" s="333"/>
      <c r="B21" s="333"/>
      <c r="C21" s="333"/>
    </row>
  </sheetData>
  <sheetProtection sheet="1" objects="1" scenarios="1"/>
  <mergeCells count="3">
    <mergeCell ref="A1:F1"/>
    <mergeCell ref="A3:G3"/>
    <mergeCell ref="A18:C21"/>
  </mergeCells>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CA7C1-C5AD-4DC2-9BD5-F858AB5BB162}">
  <sheetPr>
    <tabColor theme="5" tint="-0.249977111117893"/>
  </sheetPr>
  <dimension ref="A1:G21"/>
  <sheetViews>
    <sheetView workbookViewId="0">
      <selection activeCell="C11" sqref="C11"/>
    </sheetView>
  </sheetViews>
  <sheetFormatPr baseColWidth="10" defaultRowHeight="14.4" x14ac:dyDescent="0.3"/>
  <cols>
    <col min="3" max="3" width="14.5546875" customWidth="1"/>
  </cols>
  <sheetData>
    <row r="1" spans="1:7" x14ac:dyDescent="0.3">
      <c r="A1" s="326" t="s">
        <v>52</v>
      </c>
      <c r="B1" s="326"/>
      <c r="C1" s="326"/>
      <c r="D1" s="326"/>
      <c r="E1" s="326"/>
      <c r="F1" s="326"/>
    </row>
    <row r="3" spans="1:7" x14ac:dyDescent="0.3">
      <c r="A3" s="338" t="s">
        <v>126</v>
      </c>
      <c r="B3" s="338"/>
      <c r="C3" s="338"/>
      <c r="D3" s="338"/>
      <c r="E3" s="338"/>
      <c r="F3" s="338"/>
      <c r="G3" s="338"/>
    </row>
    <row r="8" spans="1:7" ht="15" thickBot="1" x14ac:dyDescent="0.35">
      <c r="A8" s="89"/>
    </row>
    <row r="9" spans="1:7" s="15" customFormat="1" ht="15" thickBot="1" x14ac:dyDescent="0.35">
      <c r="A9" s="27"/>
      <c r="B9" s="6" t="s">
        <v>122</v>
      </c>
      <c r="C9" s="7" t="s">
        <v>123</v>
      </c>
    </row>
    <row r="10" spans="1:7" s="15" customFormat="1" x14ac:dyDescent="0.3">
      <c r="A10" s="18" t="s">
        <v>118</v>
      </c>
      <c r="B10" s="42">
        <v>4</v>
      </c>
      <c r="C10" s="43">
        <f>IF(B10=4,1,2)</f>
        <v>1</v>
      </c>
    </row>
    <row r="11" spans="1:7" s="15" customFormat="1" x14ac:dyDescent="0.3">
      <c r="A11" s="18" t="s">
        <v>119</v>
      </c>
      <c r="B11" s="42">
        <v>4</v>
      </c>
      <c r="C11" s="43">
        <f t="shared" ref="C11:C13" si="0">IF(B11=4,1,2)</f>
        <v>1</v>
      </c>
    </row>
    <row r="12" spans="1:7" s="15" customFormat="1" x14ac:dyDescent="0.3">
      <c r="A12" s="18" t="s">
        <v>120</v>
      </c>
      <c r="B12" s="42">
        <v>4</v>
      </c>
      <c r="C12" s="43">
        <f t="shared" si="0"/>
        <v>1</v>
      </c>
    </row>
    <row r="13" spans="1:7" ht="15" thickBot="1" x14ac:dyDescent="0.35">
      <c r="A13" s="19" t="s">
        <v>121</v>
      </c>
      <c r="B13" s="13">
        <v>6</v>
      </c>
      <c r="C13" s="79">
        <f t="shared" si="0"/>
        <v>2</v>
      </c>
    </row>
    <row r="18" spans="1:3" x14ac:dyDescent="0.3">
      <c r="A18" s="334" t="s">
        <v>171</v>
      </c>
      <c r="B18" s="333"/>
      <c r="C18" s="333"/>
    </row>
    <row r="19" spans="1:3" x14ac:dyDescent="0.3">
      <c r="A19" s="333"/>
      <c r="B19" s="333"/>
      <c r="C19" s="333"/>
    </row>
    <row r="20" spans="1:3" x14ac:dyDescent="0.3">
      <c r="A20" s="333"/>
      <c r="B20" s="333"/>
      <c r="C20" s="333"/>
    </row>
    <row r="21" spans="1:3" x14ac:dyDescent="0.3">
      <c r="A21" s="333"/>
      <c r="B21" s="333"/>
      <c r="C21" s="333"/>
    </row>
  </sheetData>
  <sheetProtection sheet="1" objects="1" scenarios="1"/>
  <mergeCells count="3">
    <mergeCell ref="A1:F1"/>
    <mergeCell ref="A3:G3"/>
    <mergeCell ref="A18:C21"/>
  </mergeCells>
  <pageMargins left="0.7" right="0.7" top="0.78740157499999996" bottom="0.78740157499999996"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ECC79-1AC7-4FC1-8CB6-976114D41B92}">
  <sheetPr>
    <tabColor theme="5" tint="-0.249977111117893"/>
  </sheetPr>
  <dimension ref="A1:G20"/>
  <sheetViews>
    <sheetView workbookViewId="0">
      <selection activeCell="C10" sqref="C10"/>
    </sheetView>
  </sheetViews>
  <sheetFormatPr baseColWidth="10" defaultRowHeight="14.4" x14ac:dyDescent="0.3"/>
  <cols>
    <col min="3" max="3" width="14.5546875" customWidth="1"/>
  </cols>
  <sheetData>
    <row r="1" spans="1:7" x14ac:dyDescent="0.3">
      <c r="A1" s="355" t="s">
        <v>130</v>
      </c>
      <c r="B1" s="326"/>
      <c r="C1" s="326"/>
      <c r="D1" s="326"/>
      <c r="E1" s="326"/>
      <c r="F1" s="326"/>
    </row>
    <row r="2" spans="1:7" x14ac:dyDescent="0.3">
      <c r="A2" s="137"/>
    </row>
    <row r="3" spans="1:7" ht="15" thickBot="1" x14ac:dyDescent="0.35">
      <c r="A3" s="338" t="s">
        <v>126</v>
      </c>
      <c r="B3" s="338"/>
      <c r="C3" s="338"/>
      <c r="D3" s="338"/>
      <c r="E3" s="338"/>
      <c r="F3" s="338"/>
      <c r="G3" s="338"/>
    </row>
    <row r="4" spans="1:7" ht="52.2" customHeight="1" thickTop="1" thickBot="1" x14ac:dyDescent="0.35">
      <c r="A4" s="356" t="s">
        <v>131</v>
      </c>
      <c r="B4" s="357"/>
      <c r="C4" s="357"/>
      <c r="D4" s="357"/>
      <c r="E4" s="357"/>
      <c r="F4" s="357"/>
      <c r="G4" s="358"/>
    </row>
    <row r="5" spans="1:7" ht="15" thickTop="1" x14ac:dyDescent="0.3"/>
    <row r="7" spans="1:7" ht="15" thickBot="1" x14ac:dyDescent="0.35">
      <c r="A7" s="89"/>
    </row>
    <row r="8" spans="1:7" s="15" customFormat="1" ht="15" thickBot="1" x14ac:dyDescent="0.35">
      <c r="A8" s="27"/>
      <c r="B8" s="6" t="s">
        <v>122</v>
      </c>
      <c r="C8" s="7" t="s">
        <v>123</v>
      </c>
    </row>
    <row r="9" spans="1:7" s="15" customFormat="1" x14ac:dyDescent="0.3">
      <c r="A9" s="18" t="s">
        <v>118</v>
      </c>
      <c r="B9" s="42">
        <v>4</v>
      </c>
      <c r="C9" s="90"/>
    </row>
    <row r="10" spans="1:7" s="15" customFormat="1" x14ac:dyDescent="0.3">
      <c r="A10" s="18" t="s">
        <v>119</v>
      </c>
      <c r="B10" s="42">
        <v>4</v>
      </c>
      <c r="C10" s="90"/>
    </row>
    <row r="11" spans="1:7" s="15" customFormat="1" x14ac:dyDescent="0.3">
      <c r="A11" s="18" t="s">
        <v>120</v>
      </c>
      <c r="B11" s="205">
        <v>4</v>
      </c>
      <c r="C11" s="90"/>
    </row>
    <row r="12" spans="1:7" ht="15" thickBot="1" x14ac:dyDescent="0.35">
      <c r="A12" s="19" t="s">
        <v>121</v>
      </c>
      <c r="B12" s="13">
        <v>6</v>
      </c>
      <c r="C12" s="91"/>
    </row>
    <row r="17" spans="1:3" x14ac:dyDescent="0.3">
      <c r="A17" s="334" t="s">
        <v>127</v>
      </c>
      <c r="B17" s="333"/>
      <c r="C17" s="333"/>
    </row>
    <row r="18" spans="1:3" x14ac:dyDescent="0.3">
      <c r="A18" s="333"/>
      <c r="B18" s="333"/>
      <c r="C18" s="333"/>
    </row>
    <row r="19" spans="1:3" x14ac:dyDescent="0.3">
      <c r="A19" s="333"/>
      <c r="B19" s="333"/>
      <c r="C19" s="333"/>
    </row>
    <row r="20" spans="1:3" x14ac:dyDescent="0.3">
      <c r="A20" s="333"/>
      <c r="B20" s="333"/>
      <c r="C20" s="333"/>
    </row>
  </sheetData>
  <sheetProtection sheet="1" objects="1" scenarios="1"/>
  <mergeCells count="4">
    <mergeCell ref="A1:F1"/>
    <mergeCell ref="A3:G3"/>
    <mergeCell ref="A17:C20"/>
    <mergeCell ref="A4:G4"/>
  </mergeCells>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2C3E0-4C7E-4F8F-9020-8CFD891AB791}">
  <sheetPr>
    <tabColor theme="5" tint="-0.249977111117893"/>
  </sheetPr>
  <dimension ref="A1:G20"/>
  <sheetViews>
    <sheetView workbookViewId="0">
      <selection activeCell="C9" sqref="C9"/>
    </sheetView>
  </sheetViews>
  <sheetFormatPr baseColWidth="10" defaultRowHeight="14.4" x14ac:dyDescent="0.3"/>
  <cols>
    <col min="3" max="3" width="14.5546875" customWidth="1"/>
  </cols>
  <sheetData>
    <row r="1" spans="1:7" x14ac:dyDescent="0.3">
      <c r="A1" s="326" t="s">
        <v>52</v>
      </c>
      <c r="B1" s="326"/>
      <c r="C1" s="326"/>
      <c r="D1" s="326"/>
      <c r="E1" s="326"/>
      <c r="F1" s="326"/>
    </row>
    <row r="3" spans="1:7" x14ac:dyDescent="0.3">
      <c r="A3" s="338" t="s">
        <v>126</v>
      </c>
      <c r="B3" s="338"/>
      <c r="C3" s="338"/>
      <c r="D3" s="338"/>
      <c r="E3" s="338"/>
      <c r="F3" s="338"/>
      <c r="G3" s="338"/>
    </row>
    <row r="4" spans="1:7" ht="52.2" customHeight="1" x14ac:dyDescent="0.3">
      <c r="A4" s="317" t="s">
        <v>131</v>
      </c>
      <c r="B4" s="338"/>
      <c r="C4" s="338"/>
      <c r="D4" s="338"/>
      <c r="E4" s="338"/>
      <c r="F4" s="338"/>
      <c r="G4" s="338"/>
    </row>
    <row r="7" spans="1:7" ht="15" thickBot="1" x14ac:dyDescent="0.35">
      <c r="A7" s="89"/>
    </row>
    <row r="8" spans="1:7" s="15" customFormat="1" ht="15" thickBot="1" x14ac:dyDescent="0.35">
      <c r="A8" s="27"/>
      <c r="B8" s="6" t="s">
        <v>122</v>
      </c>
      <c r="C8" s="7" t="s">
        <v>123</v>
      </c>
    </row>
    <row r="9" spans="1:7" s="15" customFormat="1" x14ac:dyDescent="0.3">
      <c r="A9" s="18" t="s">
        <v>118</v>
      </c>
      <c r="B9" s="42">
        <v>4</v>
      </c>
      <c r="C9" s="206" t="str">
        <f>IF(B9=4,"einer","zwei")</f>
        <v>einer</v>
      </c>
    </row>
    <row r="10" spans="1:7" s="15" customFormat="1" x14ac:dyDescent="0.3">
      <c r="A10" s="18" t="s">
        <v>119</v>
      </c>
      <c r="B10" s="42">
        <v>4</v>
      </c>
      <c r="C10" s="43" t="str">
        <f t="shared" ref="C10:C12" si="0">IF(B10=4,"einer","zwei")</f>
        <v>einer</v>
      </c>
    </row>
    <row r="11" spans="1:7" s="15" customFormat="1" x14ac:dyDescent="0.3">
      <c r="A11" s="18" t="s">
        <v>120</v>
      </c>
      <c r="B11" s="42">
        <v>4</v>
      </c>
      <c r="C11" s="43" t="str">
        <f t="shared" si="0"/>
        <v>einer</v>
      </c>
    </row>
    <row r="12" spans="1:7" ht="15" thickBot="1" x14ac:dyDescent="0.35">
      <c r="A12" s="19" t="s">
        <v>121</v>
      </c>
      <c r="B12" s="13">
        <v>6</v>
      </c>
      <c r="C12" s="44" t="str">
        <f t="shared" si="0"/>
        <v>zwei</v>
      </c>
    </row>
    <row r="17" spans="1:3" x14ac:dyDescent="0.3">
      <c r="A17" s="334" t="s">
        <v>127</v>
      </c>
      <c r="B17" s="333"/>
      <c r="C17" s="333"/>
    </row>
    <row r="18" spans="1:3" x14ac:dyDescent="0.3">
      <c r="A18" s="333"/>
      <c r="B18" s="333"/>
      <c r="C18" s="333"/>
    </row>
    <row r="19" spans="1:3" x14ac:dyDescent="0.3">
      <c r="A19" s="333"/>
      <c r="B19" s="333"/>
      <c r="C19" s="333"/>
    </row>
    <row r="20" spans="1:3" x14ac:dyDescent="0.3">
      <c r="A20" s="333"/>
      <c r="B20" s="333"/>
      <c r="C20" s="333"/>
    </row>
  </sheetData>
  <sheetProtection sheet="1" objects="1" scenarios="1"/>
  <mergeCells count="4">
    <mergeCell ref="A1:F1"/>
    <mergeCell ref="A3:G3"/>
    <mergeCell ref="A4:G4"/>
    <mergeCell ref="A17:C20"/>
  </mergeCells>
  <pageMargins left="0.7" right="0.7" top="0.78740157499999996" bottom="0.78740157499999996"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E4E3D-AA30-4C05-A011-AD7DB482DC6E}">
  <sheetPr>
    <tabColor theme="5" tint="-0.249977111117893"/>
  </sheetPr>
  <dimension ref="A1:I17"/>
  <sheetViews>
    <sheetView zoomScale="115" zoomScaleNormal="115" workbookViewId="0">
      <selection activeCell="B13" sqref="B13"/>
    </sheetView>
  </sheetViews>
  <sheetFormatPr baseColWidth="10" defaultRowHeight="14.4" x14ac:dyDescent="0.3"/>
  <cols>
    <col min="2" max="2" width="13.109375" customWidth="1"/>
    <col min="3" max="3" width="14.5546875" customWidth="1"/>
  </cols>
  <sheetData>
    <row r="1" spans="1:9" x14ac:dyDescent="0.3">
      <c r="A1" s="355" t="s">
        <v>129</v>
      </c>
      <c r="B1" s="326"/>
      <c r="C1" s="326"/>
      <c r="D1" s="326"/>
      <c r="E1" s="326"/>
      <c r="F1" s="326"/>
    </row>
    <row r="3" spans="1:9" x14ac:dyDescent="0.3">
      <c r="A3" s="338" t="s">
        <v>132</v>
      </c>
      <c r="B3" s="338"/>
      <c r="C3" s="338"/>
      <c r="D3" s="338"/>
      <c r="E3" s="338"/>
      <c r="F3" s="338"/>
      <c r="G3" s="338"/>
    </row>
    <row r="4" spans="1:9" x14ac:dyDescent="0.3">
      <c r="A4" s="338" t="s">
        <v>134</v>
      </c>
      <c r="B4" s="338"/>
      <c r="C4" s="338"/>
      <c r="D4" s="338"/>
      <c r="E4" s="338"/>
      <c r="F4" s="338"/>
      <c r="G4" s="338"/>
      <c r="H4" s="338"/>
    </row>
    <row r="5" spans="1:9" s="81" customFormat="1" x14ac:dyDescent="0.3">
      <c r="A5" s="81" t="s">
        <v>147</v>
      </c>
    </row>
    <row r="6" spans="1:9" s="81" customFormat="1" x14ac:dyDescent="0.3"/>
    <row r="7" spans="1:9" ht="15" thickBot="1" x14ac:dyDescent="0.35"/>
    <row r="8" spans="1:9" x14ac:dyDescent="0.3">
      <c r="A8" s="370" t="s">
        <v>135</v>
      </c>
      <c r="B8" s="371"/>
      <c r="C8" s="86">
        <v>12.5</v>
      </c>
      <c r="E8" s="359" t="s">
        <v>150</v>
      </c>
      <c r="F8" s="360"/>
      <c r="G8" s="360"/>
      <c r="H8" s="360"/>
      <c r="I8" s="361"/>
    </row>
    <row r="9" spans="1:9" ht="15" thickBot="1" x14ac:dyDescent="0.35">
      <c r="A9" s="368" t="s">
        <v>136</v>
      </c>
      <c r="B9" s="369"/>
      <c r="C9" s="88">
        <v>2</v>
      </c>
      <c r="E9" s="362"/>
      <c r="F9" s="363"/>
      <c r="G9" s="363"/>
      <c r="H9" s="363"/>
      <c r="I9" s="364"/>
    </row>
    <row r="10" spans="1:9" x14ac:dyDescent="0.3">
      <c r="E10" s="362"/>
      <c r="F10" s="363"/>
      <c r="G10" s="363"/>
      <c r="H10" s="363"/>
      <c r="I10" s="364"/>
    </row>
    <row r="11" spans="1:9" ht="15" thickBot="1" x14ac:dyDescent="0.35">
      <c r="E11" s="362"/>
      <c r="F11" s="363"/>
      <c r="G11" s="363"/>
      <c r="H11" s="363"/>
      <c r="I11" s="364"/>
    </row>
    <row r="12" spans="1:9" s="81" customFormat="1" x14ac:dyDescent="0.3">
      <c r="A12" s="71" t="s">
        <v>137</v>
      </c>
      <c r="B12" s="72" t="s">
        <v>138</v>
      </c>
      <c r="C12" s="73" t="s">
        <v>139</v>
      </c>
      <c r="E12" s="362"/>
      <c r="F12" s="363"/>
      <c r="G12" s="363"/>
      <c r="H12" s="363"/>
      <c r="I12" s="364"/>
    </row>
    <row r="13" spans="1:9" ht="15" thickBot="1" x14ac:dyDescent="0.35">
      <c r="A13" s="13" t="s">
        <v>140</v>
      </c>
      <c r="B13" s="64" t="s">
        <v>145</v>
      </c>
      <c r="C13" s="92"/>
      <c r="E13" s="365"/>
      <c r="F13" s="366"/>
      <c r="G13" s="366"/>
      <c r="H13" s="366"/>
      <c r="I13" s="367"/>
    </row>
    <row r="14" spans="1:9" x14ac:dyDescent="0.3">
      <c r="A14" s="68"/>
      <c r="B14" s="110"/>
      <c r="C14" s="110"/>
    </row>
    <row r="15" spans="1:9" x14ac:dyDescent="0.3">
      <c r="A15" s="37"/>
    </row>
    <row r="16" spans="1:9" x14ac:dyDescent="0.3">
      <c r="B16" s="342" t="s">
        <v>148</v>
      </c>
      <c r="C16" s="343"/>
      <c r="D16" s="343"/>
    </row>
    <row r="17" spans="2:4" x14ac:dyDescent="0.3">
      <c r="B17" s="343"/>
      <c r="C17" s="343"/>
      <c r="D17" s="343"/>
    </row>
  </sheetData>
  <sheetProtection sheet="1" objects="1" scenarios="1"/>
  <mergeCells count="7">
    <mergeCell ref="B16:D17"/>
    <mergeCell ref="E8:I13"/>
    <mergeCell ref="A1:F1"/>
    <mergeCell ref="A3:G3"/>
    <mergeCell ref="A4:H4"/>
    <mergeCell ref="A9:B9"/>
    <mergeCell ref="A8:B8"/>
  </mergeCells>
  <pageMargins left="0.7" right="0.7" top="0.78740157499999996" bottom="0.78740157499999996" header="0.3" footer="0.3"/>
  <pageSetup paperSize="9"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AC212-6DF5-4FAA-8760-3BFB34F06BCF}">
  <sheetPr>
    <tabColor theme="5" tint="-0.249977111117893"/>
  </sheetPr>
  <dimension ref="A1:I17"/>
  <sheetViews>
    <sheetView zoomScale="115" zoomScaleNormal="115" workbookViewId="0">
      <selection sqref="A1:F1"/>
    </sheetView>
  </sheetViews>
  <sheetFormatPr baseColWidth="10" defaultRowHeight="14.4" x14ac:dyDescent="0.3"/>
  <cols>
    <col min="1" max="1" width="11.5546875" style="81"/>
    <col min="2" max="2" width="13.109375" style="81" customWidth="1"/>
    <col min="3" max="3" width="14.5546875" style="81" customWidth="1"/>
    <col min="4" max="16384" width="11.5546875" style="81"/>
  </cols>
  <sheetData>
    <row r="1" spans="1:9" x14ac:dyDescent="0.3">
      <c r="A1" s="326" t="s">
        <v>52</v>
      </c>
      <c r="B1" s="326"/>
      <c r="C1" s="326"/>
      <c r="D1" s="326"/>
      <c r="E1" s="326"/>
      <c r="F1" s="326"/>
    </row>
    <row r="3" spans="1:9" x14ac:dyDescent="0.3">
      <c r="A3" s="338" t="s">
        <v>132</v>
      </c>
      <c r="B3" s="338"/>
      <c r="C3" s="338"/>
      <c r="D3" s="338"/>
      <c r="E3" s="338"/>
      <c r="F3" s="338"/>
      <c r="G3" s="338"/>
    </row>
    <row r="4" spans="1:9" x14ac:dyDescent="0.3">
      <c r="A4" s="338" t="s">
        <v>134</v>
      </c>
      <c r="B4" s="338"/>
      <c r="C4" s="338"/>
      <c r="D4" s="338"/>
      <c r="E4" s="338"/>
      <c r="F4" s="338"/>
      <c r="G4" s="338"/>
      <c r="H4" s="338"/>
    </row>
    <row r="5" spans="1:9" x14ac:dyDescent="0.3">
      <c r="A5" s="81" t="s">
        <v>147</v>
      </c>
    </row>
    <row r="7" spans="1:9" ht="15" thickBot="1" x14ac:dyDescent="0.35"/>
    <row r="8" spans="1:9" x14ac:dyDescent="0.3">
      <c r="A8" s="370" t="s">
        <v>135</v>
      </c>
      <c r="B8" s="371"/>
      <c r="C8" s="86">
        <v>12.5</v>
      </c>
      <c r="E8" s="359" t="s">
        <v>149</v>
      </c>
      <c r="F8" s="360"/>
      <c r="G8" s="360"/>
      <c r="H8" s="360"/>
      <c r="I8" s="361"/>
    </row>
    <row r="9" spans="1:9" ht="15" thickBot="1" x14ac:dyDescent="0.35">
      <c r="A9" s="368" t="s">
        <v>136</v>
      </c>
      <c r="B9" s="369"/>
      <c r="C9" s="88">
        <v>2</v>
      </c>
      <c r="E9" s="362"/>
      <c r="F9" s="363"/>
      <c r="G9" s="363"/>
      <c r="H9" s="363"/>
      <c r="I9" s="364"/>
    </row>
    <row r="10" spans="1:9" x14ac:dyDescent="0.3">
      <c r="E10" s="362"/>
      <c r="F10" s="363"/>
      <c r="G10" s="363"/>
      <c r="H10" s="363"/>
      <c r="I10" s="364"/>
    </row>
    <row r="11" spans="1:9" ht="15" thickBot="1" x14ac:dyDescent="0.35">
      <c r="E11" s="362"/>
      <c r="F11" s="363"/>
      <c r="G11" s="363"/>
      <c r="H11" s="363"/>
      <c r="I11" s="364"/>
    </row>
    <row r="12" spans="1:9" x14ac:dyDescent="0.3">
      <c r="A12" s="71" t="s">
        <v>137</v>
      </c>
      <c r="B12" s="72" t="s">
        <v>138</v>
      </c>
      <c r="C12" s="73" t="s">
        <v>139</v>
      </c>
      <c r="E12" s="362"/>
      <c r="F12" s="363"/>
      <c r="G12" s="363"/>
      <c r="H12" s="363"/>
      <c r="I12" s="364"/>
    </row>
    <row r="13" spans="1:9" ht="15" thickBot="1" x14ac:dyDescent="0.35">
      <c r="A13" s="13" t="s">
        <v>140</v>
      </c>
      <c r="B13" s="64" t="s">
        <v>145</v>
      </c>
      <c r="C13" s="121">
        <f>IF(B13="nein",C8,C8-C9)</f>
        <v>12.5</v>
      </c>
      <c r="E13" s="365"/>
      <c r="F13" s="366"/>
      <c r="G13" s="366"/>
      <c r="H13" s="366"/>
      <c r="I13" s="367"/>
    </row>
    <row r="14" spans="1:9" x14ac:dyDescent="0.3">
      <c r="A14" s="68"/>
      <c r="B14" s="110"/>
      <c r="C14" s="110"/>
    </row>
    <row r="15" spans="1:9" x14ac:dyDescent="0.3">
      <c r="A15" s="37"/>
    </row>
    <row r="16" spans="1:9" x14ac:dyDescent="0.3">
      <c r="B16" s="342" t="s">
        <v>148</v>
      </c>
      <c r="C16" s="343"/>
      <c r="D16" s="343"/>
    </row>
    <row r="17" spans="2:4" x14ac:dyDescent="0.3">
      <c r="B17" s="343"/>
      <c r="C17" s="343"/>
      <c r="D17" s="343"/>
    </row>
  </sheetData>
  <sheetProtection sheet="1" objects="1" scenarios="1"/>
  <mergeCells count="7">
    <mergeCell ref="B16:D17"/>
    <mergeCell ref="A1:F1"/>
    <mergeCell ref="A3:G3"/>
    <mergeCell ref="A4:H4"/>
    <mergeCell ref="A8:B8"/>
    <mergeCell ref="E8:I13"/>
    <mergeCell ref="A9:B9"/>
  </mergeCells>
  <pageMargins left="0.7" right="0.7" top="0.78740157499999996" bottom="0.78740157499999996" header="0.3" footer="0.3"/>
  <pageSetup paperSize="9" orientation="portrait" horizontalDpi="0" verticalDpi="0" r:id="rId1"/>
  <ignoredErrors>
    <ignoredError sqref="C13" unlocked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815B-1B6A-4C59-9E17-B5E663F80932}">
  <sheetPr>
    <tabColor theme="5" tint="-0.249977111117893"/>
  </sheetPr>
  <dimension ref="A1:G18"/>
  <sheetViews>
    <sheetView zoomScale="115" zoomScaleNormal="115" workbookViewId="0">
      <selection sqref="A1:F1"/>
    </sheetView>
  </sheetViews>
  <sheetFormatPr baseColWidth="10" defaultRowHeight="14.4" x14ac:dyDescent="0.3"/>
  <cols>
    <col min="1" max="1" width="11.5546875" style="81"/>
    <col min="2" max="2" width="13.109375" style="81" customWidth="1"/>
    <col min="3" max="3" width="14.5546875" style="81" customWidth="1"/>
    <col min="4" max="16384" width="11.5546875" style="81"/>
  </cols>
  <sheetData>
    <row r="1" spans="1:7" x14ac:dyDescent="0.3">
      <c r="A1" s="355" t="s">
        <v>157</v>
      </c>
      <c r="B1" s="326"/>
      <c r="C1" s="326"/>
      <c r="D1" s="326"/>
      <c r="E1" s="326"/>
      <c r="F1" s="326"/>
    </row>
    <row r="3" spans="1:7" x14ac:dyDescent="0.3">
      <c r="A3" s="338" t="s">
        <v>159</v>
      </c>
      <c r="B3" s="338"/>
      <c r="C3" s="338"/>
      <c r="D3" s="338"/>
      <c r="E3" s="338"/>
      <c r="F3" s="338"/>
      <c r="G3" s="338"/>
    </row>
    <row r="4" spans="1:7" ht="15" thickBot="1" x14ac:dyDescent="0.35"/>
    <row r="5" spans="1:7" x14ac:dyDescent="0.3">
      <c r="A5" s="370" t="s">
        <v>135</v>
      </c>
      <c r="B5" s="371"/>
      <c r="C5" s="86">
        <v>12.5</v>
      </c>
    </row>
    <row r="6" spans="1:7" ht="15" thickBot="1" x14ac:dyDescent="0.35">
      <c r="A6" s="368" t="s">
        <v>136</v>
      </c>
      <c r="B6" s="369"/>
      <c r="C6" s="88">
        <v>2</v>
      </c>
    </row>
    <row r="8" spans="1:7" ht="15" thickBot="1" x14ac:dyDescent="0.35"/>
    <row r="9" spans="1:7" x14ac:dyDescent="0.3">
      <c r="A9" s="71" t="s">
        <v>137</v>
      </c>
      <c r="B9" s="72" t="s">
        <v>138</v>
      </c>
      <c r="C9" s="73" t="s">
        <v>139</v>
      </c>
    </row>
    <row r="10" spans="1:7" x14ac:dyDescent="0.3">
      <c r="A10" s="12" t="s">
        <v>140</v>
      </c>
      <c r="B10" s="15" t="s">
        <v>145</v>
      </c>
      <c r="C10" s="127"/>
    </row>
    <row r="11" spans="1:7" x14ac:dyDescent="0.3">
      <c r="A11" s="12" t="s">
        <v>141</v>
      </c>
      <c r="B11" s="15" t="s">
        <v>145</v>
      </c>
      <c r="C11" s="127"/>
    </row>
    <row r="12" spans="1:7" ht="14.4" customHeight="1" x14ac:dyDescent="0.3">
      <c r="A12" s="112" t="s">
        <v>142</v>
      </c>
      <c r="B12" s="113" t="s">
        <v>146</v>
      </c>
      <c r="C12" s="128"/>
    </row>
    <row r="13" spans="1:7" x14ac:dyDescent="0.3">
      <c r="A13" s="112" t="s">
        <v>143</v>
      </c>
      <c r="B13" s="113" t="s">
        <v>145</v>
      </c>
      <c r="C13" s="128"/>
    </row>
    <row r="14" spans="1:7" ht="15" thickBot="1" x14ac:dyDescent="0.35">
      <c r="A14" s="114" t="s">
        <v>144</v>
      </c>
      <c r="B14" s="115" t="s">
        <v>146</v>
      </c>
      <c r="C14" s="129"/>
    </row>
    <row r="15" spans="1:7" x14ac:dyDescent="0.3">
      <c r="A15" s="68"/>
      <c r="B15" s="110"/>
      <c r="C15" s="110"/>
    </row>
    <row r="16" spans="1:7" x14ac:dyDescent="0.3">
      <c r="A16" s="37"/>
    </row>
    <row r="17" spans="2:4" x14ac:dyDescent="0.3">
      <c r="B17" s="342" t="s">
        <v>158</v>
      </c>
      <c r="C17" s="343"/>
      <c r="D17" s="343"/>
    </row>
    <row r="18" spans="2:4" x14ac:dyDescent="0.3">
      <c r="B18" s="343"/>
      <c r="C18" s="343"/>
      <c r="D18" s="343"/>
    </row>
  </sheetData>
  <sheetProtection sheet="1" objects="1" scenarios="1"/>
  <mergeCells count="5">
    <mergeCell ref="A1:F1"/>
    <mergeCell ref="A3:G3"/>
    <mergeCell ref="A5:B5"/>
    <mergeCell ref="A6:B6"/>
    <mergeCell ref="B17:D18"/>
  </mergeCells>
  <pageMargins left="0.7" right="0.7" top="0.78740157499999996" bottom="0.78740157499999996" header="0.3" footer="0.3"/>
  <pageSetup paperSize="9"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2972-4359-41F1-BEAD-130C68EB709D}">
  <sheetPr>
    <tabColor theme="5" tint="-0.249977111117893"/>
  </sheetPr>
  <dimension ref="A1:G18"/>
  <sheetViews>
    <sheetView zoomScale="115" zoomScaleNormal="115" workbookViewId="0">
      <selection sqref="A1:F1"/>
    </sheetView>
  </sheetViews>
  <sheetFormatPr baseColWidth="10" defaultRowHeight="14.4" x14ac:dyDescent="0.3"/>
  <cols>
    <col min="1" max="1" width="11.5546875" style="81"/>
    <col min="2" max="2" width="13.109375" style="81" customWidth="1"/>
    <col min="3" max="3" width="14.5546875" style="81" customWidth="1"/>
    <col min="4" max="16384" width="11.5546875" style="81"/>
  </cols>
  <sheetData>
    <row r="1" spans="1:7" x14ac:dyDescent="0.3">
      <c r="A1" s="326" t="s">
        <v>52</v>
      </c>
      <c r="B1" s="326"/>
      <c r="C1" s="326"/>
      <c r="D1" s="326"/>
      <c r="E1" s="326"/>
      <c r="F1" s="326"/>
    </row>
    <row r="3" spans="1:7" x14ac:dyDescent="0.3">
      <c r="A3" s="338" t="s">
        <v>159</v>
      </c>
      <c r="B3" s="338"/>
      <c r="C3" s="338"/>
      <c r="D3" s="338"/>
      <c r="E3" s="338"/>
      <c r="F3" s="338"/>
      <c r="G3" s="338"/>
    </row>
    <row r="4" spans="1:7" ht="15" thickBot="1" x14ac:dyDescent="0.35"/>
    <row r="5" spans="1:7" x14ac:dyDescent="0.3">
      <c r="A5" s="370" t="s">
        <v>135</v>
      </c>
      <c r="B5" s="371"/>
      <c r="C5" s="86">
        <v>12.5</v>
      </c>
    </row>
    <row r="6" spans="1:7" ht="15" thickBot="1" x14ac:dyDescent="0.35">
      <c r="A6" s="368" t="s">
        <v>136</v>
      </c>
      <c r="B6" s="369"/>
      <c r="C6" s="88">
        <v>2</v>
      </c>
    </row>
    <row r="8" spans="1:7" ht="15" thickBot="1" x14ac:dyDescent="0.35"/>
    <row r="9" spans="1:7" x14ac:dyDescent="0.3">
      <c r="A9" s="71" t="s">
        <v>137</v>
      </c>
      <c r="B9" s="72" t="s">
        <v>138</v>
      </c>
      <c r="C9" s="73" t="s">
        <v>139</v>
      </c>
    </row>
    <row r="10" spans="1:7" x14ac:dyDescent="0.3">
      <c r="A10" s="12" t="s">
        <v>140</v>
      </c>
      <c r="B10" s="15" t="s">
        <v>145</v>
      </c>
      <c r="C10" s="116">
        <f>IF(B10="nein",$C$5,$C$5-$C$6)</f>
        <v>12.5</v>
      </c>
    </row>
    <row r="11" spans="1:7" x14ac:dyDescent="0.3">
      <c r="A11" s="12" t="s">
        <v>141</v>
      </c>
      <c r="B11" s="15" t="s">
        <v>145</v>
      </c>
      <c r="C11" s="116">
        <f t="shared" ref="C11:C14" si="0">IF(B11="nein",$C$5,$C$5-$C$6)</f>
        <v>12.5</v>
      </c>
    </row>
    <row r="12" spans="1:7" ht="14.4" customHeight="1" x14ac:dyDescent="0.3">
      <c r="A12" s="112" t="s">
        <v>142</v>
      </c>
      <c r="B12" s="113" t="s">
        <v>146</v>
      </c>
      <c r="C12" s="117">
        <f t="shared" si="0"/>
        <v>10.5</v>
      </c>
    </row>
    <row r="13" spans="1:7" x14ac:dyDescent="0.3">
      <c r="A13" s="112" t="s">
        <v>143</v>
      </c>
      <c r="B13" s="113" t="s">
        <v>145</v>
      </c>
      <c r="C13" s="117">
        <f t="shared" si="0"/>
        <v>12.5</v>
      </c>
    </row>
    <row r="14" spans="1:7" ht="15" thickBot="1" x14ac:dyDescent="0.35">
      <c r="A14" s="114" t="s">
        <v>144</v>
      </c>
      <c r="B14" s="115" t="s">
        <v>146</v>
      </c>
      <c r="C14" s="118">
        <f t="shared" si="0"/>
        <v>10.5</v>
      </c>
    </row>
    <row r="15" spans="1:7" x14ac:dyDescent="0.3">
      <c r="A15" s="68"/>
      <c r="B15" s="110"/>
      <c r="C15" s="110"/>
    </row>
    <row r="16" spans="1:7" x14ac:dyDescent="0.3">
      <c r="A16" s="37"/>
    </row>
    <row r="17" spans="2:4" x14ac:dyDescent="0.3">
      <c r="B17" s="342" t="s">
        <v>158</v>
      </c>
      <c r="C17" s="343"/>
      <c r="D17" s="343"/>
    </row>
    <row r="18" spans="2:4" x14ac:dyDescent="0.3">
      <c r="B18" s="343"/>
      <c r="C18" s="343"/>
      <c r="D18" s="343"/>
    </row>
  </sheetData>
  <sheetProtection sheet="1" objects="1" scenarios="1"/>
  <mergeCells count="5">
    <mergeCell ref="A1:F1"/>
    <mergeCell ref="A3:G3"/>
    <mergeCell ref="A5:B5"/>
    <mergeCell ref="A6:B6"/>
    <mergeCell ref="B17:D18"/>
  </mergeCells>
  <pageMargins left="0.7" right="0.7" top="0.78740157499999996" bottom="0.78740157499999996"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58BAB-83F7-4A59-848C-9C9E7CBC3C78}">
  <sheetPr>
    <tabColor rgb="FFFFFFFF"/>
  </sheetPr>
  <dimension ref="A1:C8"/>
  <sheetViews>
    <sheetView zoomScale="90" zoomScaleNormal="90" workbookViewId="0">
      <selection sqref="A1:C1"/>
    </sheetView>
  </sheetViews>
  <sheetFormatPr baseColWidth="10" defaultRowHeight="14.4" x14ac:dyDescent="0.3"/>
  <sheetData>
    <row r="1" spans="1:3" ht="23.4" customHeight="1" x14ac:dyDescent="0.3">
      <c r="A1" s="284" t="s">
        <v>18</v>
      </c>
      <c r="B1" s="284"/>
      <c r="C1" s="284"/>
    </row>
    <row r="2" spans="1:3" ht="18" x14ac:dyDescent="0.35">
      <c r="A2" s="1"/>
    </row>
    <row r="3" spans="1:3" s="1" customFormat="1" ht="18" x14ac:dyDescent="0.35">
      <c r="A3" s="2"/>
    </row>
    <row r="4" spans="1:3" s="1" customFormat="1" ht="18" x14ac:dyDescent="0.35">
      <c r="A4" s="2"/>
    </row>
    <row r="5" spans="1:3" s="1" customFormat="1" ht="18" x14ac:dyDescent="0.35">
      <c r="A5" s="2"/>
    </row>
    <row r="6" spans="1:3" s="1" customFormat="1" ht="18" x14ac:dyDescent="0.35">
      <c r="A6" s="2"/>
    </row>
    <row r="7" spans="1:3" s="1" customFormat="1" ht="18" x14ac:dyDescent="0.35">
      <c r="A7" s="2"/>
    </row>
    <row r="8" spans="1:3" ht="18" x14ac:dyDescent="0.35">
      <c r="A8" s="2"/>
    </row>
  </sheetData>
  <sheetProtection sheet="1" objects="1" scenarios="1"/>
  <mergeCells count="1">
    <mergeCell ref="A1:C1"/>
  </mergeCells>
  <pageMargins left="0.7" right="0.7" top="0.78740157499999996" bottom="0.78740157499999996"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9A50E-3B21-475F-BDC0-47765AB7E222}">
  <sheetPr>
    <tabColor theme="5" tint="-0.249977111117893"/>
  </sheetPr>
  <dimension ref="A1:H16"/>
  <sheetViews>
    <sheetView zoomScale="115" zoomScaleNormal="115" workbookViewId="0">
      <selection activeCell="B10" sqref="B10"/>
    </sheetView>
  </sheetViews>
  <sheetFormatPr baseColWidth="10" defaultRowHeight="14.4" x14ac:dyDescent="0.3"/>
  <cols>
    <col min="1" max="1" width="18.44140625" customWidth="1"/>
    <col min="2" max="2" width="14.5546875" customWidth="1"/>
    <col min="3" max="3" width="15.21875" customWidth="1"/>
  </cols>
  <sheetData>
    <row r="1" spans="1:8" x14ac:dyDescent="0.3">
      <c r="A1" s="313" t="s">
        <v>160</v>
      </c>
      <c r="B1" s="313"/>
      <c r="C1" s="313"/>
      <c r="D1" s="313"/>
    </row>
    <row r="3" spans="1:8" ht="15" thickBot="1" x14ac:dyDescent="0.35">
      <c r="A3" s="338" t="s">
        <v>161</v>
      </c>
      <c r="B3" s="338"/>
      <c r="C3" s="338"/>
      <c r="D3" s="338"/>
      <c r="E3" s="338"/>
      <c r="F3" s="338"/>
    </row>
    <row r="4" spans="1:8" x14ac:dyDescent="0.3">
      <c r="G4" s="100" t="s">
        <v>164</v>
      </c>
      <c r="H4" s="77"/>
    </row>
    <row r="5" spans="1:8" x14ac:dyDescent="0.3">
      <c r="A5" s="372" t="s">
        <v>162</v>
      </c>
      <c r="B5" s="372"/>
      <c r="C5" s="372"/>
      <c r="D5" s="372"/>
      <c r="E5" s="372"/>
      <c r="F5" s="372"/>
      <c r="G5" s="12" t="s">
        <v>165</v>
      </c>
      <c r="H5" s="87">
        <v>64.7</v>
      </c>
    </row>
    <row r="6" spans="1:8" x14ac:dyDescent="0.3">
      <c r="A6" s="338" t="s">
        <v>169</v>
      </c>
      <c r="B6" s="338"/>
      <c r="C6" s="338"/>
      <c r="D6" s="338"/>
      <c r="E6" s="338"/>
      <c r="F6" s="373"/>
      <c r="G6" s="12" t="s">
        <v>167</v>
      </c>
      <c r="H6" s="87">
        <v>81.8</v>
      </c>
    </row>
    <row r="7" spans="1:8" ht="15" thickBot="1" x14ac:dyDescent="0.35">
      <c r="A7" s="135"/>
      <c r="B7" s="15"/>
      <c r="G7" s="111" t="s">
        <v>166</v>
      </c>
      <c r="H7" s="88">
        <v>125.5</v>
      </c>
    </row>
    <row r="8" spans="1:8" ht="15" thickBot="1" x14ac:dyDescent="0.35"/>
    <row r="9" spans="1:8" ht="15" thickBot="1" x14ac:dyDescent="0.35">
      <c r="A9" s="76" t="s">
        <v>163</v>
      </c>
      <c r="B9" s="7" t="s">
        <v>168</v>
      </c>
    </row>
    <row r="10" spans="1:8" ht="15" thickBot="1" x14ac:dyDescent="0.35">
      <c r="A10" s="62"/>
      <c r="B10" s="92"/>
    </row>
    <row r="14" spans="1:8" x14ac:dyDescent="0.3">
      <c r="B14" s="342" t="s">
        <v>148</v>
      </c>
      <c r="C14" s="343"/>
    </row>
    <row r="15" spans="1:8" x14ac:dyDescent="0.3">
      <c r="B15" s="343"/>
      <c r="C15" s="343"/>
    </row>
    <row r="16" spans="1:8" x14ac:dyDescent="0.3">
      <c r="B16" s="343"/>
      <c r="C16" s="343"/>
    </row>
  </sheetData>
  <sheetProtection sheet="1" objects="1" scenarios="1"/>
  <mergeCells count="5">
    <mergeCell ref="A1:D1"/>
    <mergeCell ref="A3:F3"/>
    <mergeCell ref="B14:C16"/>
    <mergeCell ref="A5:F5"/>
    <mergeCell ref="A6:F6"/>
  </mergeCells>
  <pageMargins left="0.7" right="0.7" top="0.78740157499999996" bottom="0.78740157499999996" header="0.3" footer="0.3"/>
  <pageSetup paperSize="9"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94CB-4E99-495F-BB03-9B1AC4500A9E}">
  <sheetPr>
    <tabColor theme="5" tint="-0.249977111117893"/>
  </sheetPr>
  <dimension ref="A1:H16"/>
  <sheetViews>
    <sheetView zoomScale="115" zoomScaleNormal="115" workbookViewId="0">
      <selection activeCell="B10" sqref="B10"/>
    </sheetView>
  </sheetViews>
  <sheetFormatPr baseColWidth="10" defaultRowHeight="14.4" x14ac:dyDescent="0.3"/>
  <cols>
    <col min="1" max="1" width="18.44140625" style="109" customWidth="1"/>
    <col min="2" max="2" width="14.5546875" style="109" customWidth="1"/>
    <col min="3" max="3" width="15.21875" style="109" customWidth="1"/>
    <col min="4" max="16384" width="11.5546875" style="109"/>
  </cols>
  <sheetData>
    <row r="1" spans="1:8" x14ac:dyDescent="0.3">
      <c r="A1" s="326" t="s">
        <v>52</v>
      </c>
      <c r="B1" s="326"/>
      <c r="C1" s="326"/>
      <c r="D1" s="326"/>
    </row>
    <row r="3" spans="1:8" ht="15" thickBot="1" x14ac:dyDescent="0.35">
      <c r="A3" s="338" t="s">
        <v>170</v>
      </c>
      <c r="B3" s="338"/>
      <c r="C3" s="338"/>
      <c r="D3" s="338"/>
      <c r="E3" s="338"/>
      <c r="F3" s="338"/>
    </row>
    <row r="4" spans="1:8" x14ac:dyDescent="0.3">
      <c r="G4" s="100" t="s">
        <v>164</v>
      </c>
      <c r="H4" s="77"/>
    </row>
    <row r="5" spans="1:8" x14ac:dyDescent="0.3">
      <c r="A5" s="372" t="s">
        <v>162</v>
      </c>
      <c r="B5" s="372"/>
      <c r="C5" s="372"/>
      <c r="D5" s="372"/>
      <c r="E5" s="372"/>
      <c r="F5" s="372"/>
      <c r="G5" s="12" t="s">
        <v>165</v>
      </c>
      <c r="H5" s="87">
        <v>64.7</v>
      </c>
    </row>
    <row r="6" spans="1:8" x14ac:dyDescent="0.3">
      <c r="A6" s="338" t="s">
        <v>169</v>
      </c>
      <c r="B6" s="338"/>
      <c r="C6" s="338"/>
      <c r="D6" s="338"/>
      <c r="E6" s="338"/>
      <c r="F6" s="373"/>
      <c r="G6" s="12" t="s">
        <v>167</v>
      </c>
      <c r="H6" s="87">
        <v>81.8</v>
      </c>
    </row>
    <row r="7" spans="1:8" ht="15" thickBot="1" x14ac:dyDescent="0.35">
      <c r="A7" s="135"/>
      <c r="B7" s="15"/>
      <c r="G7" s="111" t="s">
        <v>166</v>
      </c>
      <c r="H7" s="88">
        <v>125.5</v>
      </c>
    </row>
    <row r="8" spans="1:8" ht="15" thickBot="1" x14ac:dyDescent="0.35"/>
    <row r="9" spans="1:8" ht="15" thickBot="1" x14ac:dyDescent="0.35">
      <c r="A9" s="76" t="s">
        <v>163</v>
      </c>
      <c r="B9" s="7" t="s">
        <v>168</v>
      </c>
    </row>
    <row r="10" spans="1:8" ht="15" thickBot="1" x14ac:dyDescent="0.35">
      <c r="A10" s="62">
        <v>2</v>
      </c>
      <c r="B10" s="121">
        <f>IF(A10=1,H5,IF(A10=2,H6,H7))</f>
        <v>81.8</v>
      </c>
    </row>
    <row r="14" spans="1:8" x14ac:dyDescent="0.3">
      <c r="B14" s="342" t="s">
        <v>148</v>
      </c>
      <c r="C14" s="343"/>
    </row>
    <row r="15" spans="1:8" x14ac:dyDescent="0.3">
      <c r="B15" s="343"/>
      <c r="C15" s="343"/>
    </row>
    <row r="16" spans="1:8" x14ac:dyDescent="0.3">
      <c r="B16" s="343"/>
      <c r="C16" s="343"/>
    </row>
  </sheetData>
  <sheetProtection sheet="1" objects="1" scenarios="1"/>
  <mergeCells count="5">
    <mergeCell ref="A1:D1"/>
    <mergeCell ref="A3:F3"/>
    <mergeCell ref="A5:F5"/>
    <mergeCell ref="A6:F6"/>
    <mergeCell ref="B14:C16"/>
  </mergeCells>
  <pageMargins left="0.7" right="0.7" top="0.78740157499999996" bottom="0.78740157499999996" header="0.3" footer="0.3"/>
  <pageSetup paperSize="9"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BFD69-0A40-4CDF-8CC3-69BC367B0274}">
  <sheetPr>
    <tabColor theme="5" tint="-0.249977111117893"/>
  </sheetPr>
  <dimension ref="A1:H19"/>
  <sheetViews>
    <sheetView zoomScaleNormal="100" workbookViewId="0">
      <selection sqref="A1:B1"/>
    </sheetView>
  </sheetViews>
  <sheetFormatPr baseColWidth="10" defaultRowHeight="14.4" x14ac:dyDescent="0.3"/>
  <cols>
    <col min="4" max="4" width="8.109375" customWidth="1"/>
    <col min="6" max="6" width="16.77734375" customWidth="1"/>
    <col min="7" max="7" width="19" customWidth="1"/>
    <col min="8" max="8" width="24.109375" customWidth="1"/>
  </cols>
  <sheetData>
    <row r="1" spans="1:8" x14ac:dyDescent="0.3">
      <c r="A1" s="313" t="s">
        <v>188</v>
      </c>
      <c r="B1" s="313"/>
    </row>
    <row r="3" spans="1:8" x14ac:dyDescent="0.3">
      <c r="A3" t="s">
        <v>189</v>
      </c>
    </row>
    <row r="5" spans="1:8" x14ac:dyDescent="0.3">
      <c r="A5" s="338" t="s">
        <v>190</v>
      </c>
      <c r="B5" s="338"/>
      <c r="C5" s="338"/>
      <c r="D5" s="338"/>
      <c r="E5" s="375" t="s">
        <v>191</v>
      </c>
      <c r="F5" s="375"/>
      <c r="G5" s="375" t="s">
        <v>192</v>
      </c>
      <c r="H5" s="372"/>
    </row>
    <row r="7" spans="1:8" x14ac:dyDescent="0.3">
      <c r="A7" s="338" t="s">
        <v>205</v>
      </c>
      <c r="B7" s="338"/>
      <c r="C7" s="338"/>
      <c r="D7" s="338"/>
      <c r="E7" s="338"/>
    </row>
    <row r="9" spans="1:8" x14ac:dyDescent="0.3">
      <c r="A9" s="374" t="s">
        <v>204</v>
      </c>
      <c r="B9" s="374"/>
      <c r="C9" s="99"/>
    </row>
    <row r="10" spans="1:8" ht="15" thickBot="1" x14ac:dyDescent="0.35">
      <c r="A10" s="99"/>
      <c r="B10" s="99"/>
      <c r="C10" s="99"/>
    </row>
    <row r="11" spans="1:8" x14ac:dyDescent="0.3">
      <c r="A11" s="100" t="s">
        <v>193</v>
      </c>
      <c r="B11" s="101" t="s">
        <v>194</v>
      </c>
      <c r="C11" s="102" t="s">
        <v>195</v>
      </c>
    </row>
    <row r="12" spans="1:8" x14ac:dyDescent="0.3">
      <c r="A12" s="103" t="s">
        <v>196</v>
      </c>
      <c r="B12" s="104">
        <v>16</v>
      </c>
      <c r="C12" s="90"/>
    </row>
    <row r="13" spans="1:8" x14ac:dyDescent="0.3">
      <c r="A13" s="103" t="s">
        <v>197</v>
      </c>
      <c r="B13" s="104">
        <v>18</v>
      </c>
      <c r="C13" s="90"/>
    </row>
    <row r="14" spans="1:8" x14ac:dyDescent="0.3">
      <c r="A14" s="103" t="s">
        <v>198</v>
      </c>
      <c r="B14" s="104">
        <v>18</v>
      </c>
      <c r="C14" s="90"/>
    </row>
    <row r="15" spans="1:8" x14ac:dyDescent="0.3">
      <c r="A15" s="103" t="s">
        <v>199</v>
      </c>
      <c r="B15" s="104">
        <v>17</v>
      </c>
      <c r="C15" s="90"/>
    </row>
    <row r="16" spans="1:8" x14ac:dyDescent="0.3">
      <c r="A16" s="103" t="s">
        <v>200</v>
      </c>
      <c r="B16" s="104">
        <v>18</v>
      </c>
      <c r="C16" s="90"/>
    </row>
    <row r="17" spans="1:3" x14ac:dyDescent="0.3">
      <c r="A17" s="103" t="s">
        <v>201</v>
      </c>
      <c r="B17" s="104">
        <v>19</v>
      </c>
      <c r="C17" s="90"/>
    </row>
    <row r="18" spans="1:3" x14ac:dyDescent="0.3">
      <c r="A18" s="103" t="s">
        <v>202</v>
      </c>
      <c r="B18" s="104">
        <v>18</v>
      </c>
      <c r="C18" s="90"/>
    </row>
    <row r="19" spans="1:3" ht="15" thickBot="1" x14ac:dyDescent="0.35">
      <c r="A19" s="105" t="s">
        <v>203</v>
      </c>
      <c r="B19" s="106">
        <v>21</v>
      </c>
      <c r="C19" s="91"/>
    </row>
  </sheetData>
  <sheetProtection sheet="1" objects="1" scenarios="1"/>
  <mergeCells count="6">
    <mergeCell ref="A1:B1"/>
    <mergeCell ref="A5:D5"/>
    <mergeCell ref="A9:B9"/>
    <mergeCell ref="E5:F5"/>
    <mergeCell ref="G5:H5"/>
    <mergeCell ref="A7:E7"/>
  </mergeCells>
  <pageMargins left="0.7" right="0.7" top="0.78740157499999996" bottom="0.78740157499999996"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870FD-8E4A-4F0B-B987-2F9C0C48ADF6}">
  <sheetPr>
    <tabColor theme="5" tint="-0.249977111117893"/>
  </sheetPr>
  <dimension ref="A1:H19"/>
  <sheetViews>
    <sheetView zoomScaleNormal="100" workbookViewId="0">
      <selection sqref="A1:B1"/>
    </sheetView>
  </sheetViews>
  <sheetFormatPr baseColWidth="10" defaultRowHeight="14.4" x14ac:dyDescent="0.3"/>
  <cols>
    <col min="1" max="3" width="11.5546875" style="109"/>
    <col min="4" max="4" width="8.109375" style="109" customWidth="1"/>
    <col min="5" max="5" width="11.5546875" style="109"/>
    <col min="6" max="6" width="16.77734375" style="109" customWidth="1"/>
    <col min="7" max="7" width="19" style="109" customWidth="1"/>
    <col min="8" max="8" width="24.109375" style="109" customWidth="1"/>
    <col min="9" max="16384" width="11.5546875" style="109"/>
  </cols>
  <sheetData>
    <row r="1" spans="1:8" x14ac:dyDescent="0.3">
      <c r="A1" s="326" t="s">
        <v>52</v>
      </c>
      <c r="B1" s="326"/>
    </row>
    <row r="3" spans="1:8" x14ac:dyDescent="0.3">
      <c r="A3" s="109" t="s">
        <v>189</v>
      </c>
    </row>
    <row r="5" spans="1:8" x14ac:dyDescent="0.3">
      <c r="A5" s="338" t="s">
        <v>190</v>
      </c>
      <c r="B5" s="338"/>
      <c r="C5" s="338"/>
      <c r="D5" s="338"/>
      <c r="E5" s="375" t="s">
        <v>191</v>
      </c>
      <c r="F5" s="375"/>
      <c r="G5" s="375" t="s">
        <v>192</v>
      </c>
      <c r="H5" s="372"/>
    </row>
    <row r="7" spans="1:8" x14ac:dyDescent="0.3">
      <c r="A7" s="338" t="s">
        <v>205</v>
      </c>
      <c r="B7" s="338"/>
      <c r="C7" s="338"/>
      <c r="D7" s="338"/>
      <c r="E7" s="338"/>
    </row>
    <row r="9" spans="1:8" x14ac:dyDescent="0.3">
      <c r="A9" s="374" t="s">
        <v>204</v>
      </c>
      <c r="B9" s="374"/>
      <c r="C9" s="99"/>
    </row>
    <row r="10" spans="1:8" ht="15" thickBot="1" x14ac:dyDescent="0.35">
      <c r="A10" s="99"/>
      <c r="B10" s="99"/>
      <c r="C10" s="99"/>
    </row>
    <row r="11" spans="1:8" x14ac:dyDescent="0.3">
      <c r="A11" s="100" t="s">
        <v>193</v>
      </c>
      <c r="B11" s="101" t="s">
        <v>194</v>
      </c>
      <c r="C11" s="102" t="s">
        <v>195</v>
      </c>
    </row>
    <row r="12" spans="1:8" x14ac:dyDescent="0.3">
      <c r="A12" s="103" t="s">
        <v>196</v>
      </c>
      <c r="B12" s="104">
        <v>16</v>
      </c>
      <c r="C12" s="196" t="str">
        <f>IF(B12&gt;=18,"Ok","Zu jung!")</f>
        <v>Zu jung!</v>
      </c>
    </row>
    <row r="13" spans="1:8" x14ac:dyDescent="0.3">
      <c r="A13" s="103" t="s">
        <v>197</v>
      </c>
      <c r="B13" s="104">
        <v>18</v>
      </c>
      <c r="C13" s="196" t="str">
        <f t="shared" ref="C13:C19" si="0">IF(B13&gt;=18,"Ok","Zu jung!")</f>
        <v>Ok</v>
      </c>
    </row>
    <row r="14" spans="1:8" x14ac:dyDescent="0.3">
      <c r="A14" s="103" t="s">
        <v>198</v>
      </c>
      <c r="B14" s="104">
        <v>18</v>
      </c>
      <c r="C14" s="196" t="str">
        <f t="shared" si="0"/>
        <v>Ok</v>
      </c>
    </row>
    <row r="15" spans="1:8" x14ac:dyDescent="0.3">
      <c r="A15" s="103" t="s">
        <v>199</v>
      </c>
      <c r="B15" s="104">
        <v>17</v>
      </c>
      <c r="C15" s="196" t="str">
        <f t="shared" si="0"/>
        <v>Zu jung!</v>
      </c>
    </row>
    <row r="16" spans="1:8" x14ac:dyDescent="0.3">
      <c r="A16" s="103" t="s">
        <v>200</v>
      </c>
      <c r="B16" s="104">
        <v>18</v>
      </c>
      <c r="C16" s="196" t="str">
        <f t="shared" si="0"/>
        <v>Ok</v>
      </c>
    </row>
    <row r="17" spans="1:3" x14ac:dyDescent="0.3">
      <c r="A17" s="103" t="s">
        <v>201</v>
      </c>
      <c r="B17" s="104">
        <v>19</v>
      </c>
      <c r="C17" s="196" t="str">
        <f t="shared" si="0"/>
        <v>Ok</v>
      </c>
    </row>
    <row r="18" spans="1:3" x14ac:dyDescent="0.3">
      <c r="A18" s="103" t="s">
        <v>202</v>
      </c>
      <c r="B18" s="104">
        <v>18</v>
      </c>
      <c r="C18" s="196" t="str">
        <f t="shared" si="0"/>
        <v>Ok</v>
      </c>
    </row>
    <row r="19" spans="1:3" ht="15" thickBot="1" x14ac:dyDescent="0.35">
      <c r="A19" s="105" t="s">
        <v>203</v>
      </c>
      <c r="B19" s="106">
        <v>21</v>
      </c>
      <c r="C19" s="197" t="str">
        <f t="shared" si="0"/>
        <v>Ok</v>
      </c>
    </row>
  </sheetData>
  <sheetProtection sheet="1" objects="1" scenarios="1"/>
  <mergeCells count="6">
    <mergeCell ref="A9:B9"/>
    <mergeCell ref="A1:B1"/>
    <mergeCell ref="A5:D5"/>
    <mergeCell ref="E5:F5"/>
    <mergeCell ref="G5:H5"/>
    <mergeCell ref="A7:E7"/>
  </mergeCells>
  <pageMargins left="0.7" right="0.7" top="0.78740157499999996" bottom="0.78740157499999996"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3C8D9-9C63-41DC-B9A7-C5B28A739450}">
  <sheetPr>
    <tabColor rgb="FF7030A0"/>
  </sheetPr>
  <dimension ref="A1:J14"/>
  <sheetViews>
    <sheetView workbookViewId="0">
      <selection activeCell="F10" sqref="F10"/>
    </sheetView>
  </sheetViews>
  <sheetFormatPr baseColWidth="10" defaultRowHeight="14.4" x14ac:dyDescent="0.3"/>
  <cols>
    <col min="3" max="3" width="12.109375" bestFit="1" customWidth="1"/>
    <col min="4" max="4" width="13.44140625" bestFit="1" customWidth="1"/>
    <col min="6" max="6" width="16.109375" bestFit="1" customWidth="1"/>
    <col min="9" max="9" width="14.33203125" bestFit="1" customWidth="1"/>
  </cols>
  <sheetData>
    <row r="1" spans="1:10" x14ac:dyDescent="0.3">
      <c r="A1" s="313" t="s">
        <v>211</v>
      </c>
      <c r="B1" s="313"/>
      <c r="C1" s="313"/>
      <c r="D1" s="313"/>
      <c r="E1" s="313"/>
    </row>
    <row r="2" spans="1:10" ht="15" thickBot="1" x14ac:dyDescent="0.35"/>
    <row r="3" spans="1:10" ht="15" thickBot="1" x14ac:dyDescent="0.35">
      <c r="A3" s="89"/>
      <c r="B3" s="89"/>
      <c r="C3" s="89"/>
      <c r="D3" s="89"/>
      <c r="E3" s="89"/>
      <c r="F3" s="89"/>
      <c r="G3" s="89"/>
      <c r="H3" s="138" t="s">
        <v>206</v>
      </c>
      <c r="I3" s="138" t="s">
        <v>207</v>
      </c>
    </row>
    <row r="4" spans="1:10" ht="16.2" thickBot="1" x14ac:dyDescent="0.35">
      <c r="A4" s="139" t="s">
        <v>93</v>
      </c>
      <c r="B4" s="140" t="s">
        <v>173</v>
      </c>
      <c r="C4" s="140" t="s">
        <v>175</v>
      </c>
      <c r="D4" s="140" t="s">
        <v>174</v>
      </c>
      <c r="E4" s="140" t="s">
        <v>176</v>
      </c>
      <c r="F4" s="142" t="s">
        <v>185</v>
      </c>
      <c r="G4" s="89"/>
      <c r="H4" s="143">
        <v>0.19</v>
      </c>
      <c r="I4" s="143">
        <v>0.1</v>
      </c>
    </row>
    <row r="5" spans="1:10" x14ac:dyDescent="0.3">
      <c r="A5" s="144" t="s">
        <v>177</v>
      </c>
      <c r="B5" s="145">
        <v>17.899999999999999</v>
      </c>
      <c r="C5" s="154"/>
      <c r="D5" s="154"/>
      <c r="E5" s="146">
        <v>3</v>
      </c>
      <c r="F5" s="157"/>
      <c r="G5" s="89"/>
      <c r="H5" s="89"/>
      <c r="I5" s="89"/>
    </row>
    <row r="6" spans="1:10" x14ac:dyDescent="0.3">
      <c r="A6" s="147" t="s">
        <v>178</v>
      </c>
      <c r="B6" s="148">
        <v>9.98</v>
      </c>
      <c r="C6" s="155"/>
      <c r="D6" s="155"/>
      <c r="E6" s="149">
        <v>4</v>
      </c>
      <c r="F6" s="158"/>
      <c r="G6" s="89"/>
      <c r="H6" s="89"/>
      <c r="I6" s="89"/>
    </row>
    <row r="7" spans="1:10" x14ac:dyDescent="0.3">
      <c r="A7" s="147" t="s">
        <v>179</v>
      </c>
      <c r="B7" s="148">
        <v>23.5</v>
      </c>
      <c r="C7" s="155"/>
      <c r="D7" s="155"/>
      <c r="E7" s="149">
        <v>5</v>
      </c>
      <c r="F7" s="158"/>
      <c r="G7" s="89"/>
      <c r="H7" s="89"/>
      <c r="I7" s="89"/>
    </row>
    <row r="8" spans="1:10" x14ac:dyDescent="0.3">
      <c r="A8" s="147" t="s">
        <v>180</v>
      </c>
      <c r="B8" s="148">
        <v>18.989999999999998</v>
      </c>
      <c r="C8" s="155"/>
      <c r="D8" s="155"/>
      <c r="E8" s="149">
        <v>6</v>
      </c>
      <c r="F8" s="158"/>
      <c r="G8" s="89"/>
      <c r="H8" s="378" t="s">
        <v>212</v>
      </c>
      <c r="I8" s="379"/>
      <c r="J8" s="379"/>
    </row>
    <row r="9" spans="1:10" ht="15" thickBot="1" x14ac:dyDescent="0.35">
      <c r="A9" s="150" t="s">
        <v>181</v>
      </c>
      <c r="B9" s="151">
        <v>15.55</v>
      </c>
      <c r="C9" s="156"/>
      <c r="D9" s="156"/>
      <c r="E9" s="152">
        <v>7</v>
      </c>
      <c r="F9" s="159"/>
      <c r="G9" s="89"/>
      <c r="H9" s="379"/>
      <c r="I9" s="379"/>
      <c r="J9" s="379"/>
    </row>
    <row r="10" spans="1:10" x14ac:dyDescent="0.3">
      <c r="A10" s="89"/>
      <c r="B10" s="198"/>
      <c r="C10" s="153"/>
      <c r="D10" s="344" t="s">
        <v>108</v>
      </c>
      <c r="E10" s="345"/>
      <c r="F10" s="160"/>
      <c r="G10" s="89"/>
      <c r="H10" s="379"/>
      <c r="I10" s="379"/>
      <c r="J10" s="379"/>
    </row>
    <row r="11" spans="1:10" ht="15" thickBot="1" x14ac:dyDescent="0.35">
      <c r="A11" s="89"/>
      <c r="B11" s="89"/>
      <c r="C11" s="109"/>
      <c r="D11" s="346" t="s">
        <v>208</v>
      </c>
      <c r="E11" s="347"/>
      <c r="F11" s="161"/>
      <c r="G11" s="89"/>
      <c r="H11" s="379"/>
      <c r="I11" s="379"/>
      <c r="J11" s="379"/>
    </row>
    <row r="12" spans="1:10" ht="15" thickBot="1" x14ac:dyDescent="0.35">
      <c r="A12" s="89"/>
      <c r="B12" s="89"/>
      <c r="C12" s="109"/>
      <c r="D12" s="380" t="s">
        <v>209</v>
      </c>
      <c r="E12" s="381"/>
      <c r="F12" s="199"/>
      <c r="G12" s="89"/>
      <c r="H12" s="379"/>
      <c r="I12" s="379"/>
      <c r="J12" s="379"/>
    </row>
    <row r="13" spans="1:10" x14ac:dyDescent="0.3">
      <c r="A13" s="89"/>
      <c r="B13" s="89"/>
      <c r="C13" s="109"/>
      <c r="D13" s="382" t="s">
        <v>210</v>
      </c>
      <c r="E13" s="383"/>
      <c r="F13" s="200"/>
      <c r="G13" s="89"/>
      <c r="H13" s="379"/>
      <c r="I13" s="379"/>
      <c r="J13" s="379"/>
    </row>
    <row r="14" spans="1:10" ht="15" thickBot="1" x14ac:dyDescent="0.35">
      <c r="A14" s="109"/>
      <c r="B14" s="109"/>
      <c r="C14" s="109"/>
      <c r="D14" s="376" t="s">
        <v>208</v>
      </c>
      <c r="E14" s="377"/>
      <c r="F14" s="201"/>
      <c r="G14" s="109"/>
      <c r="H14" s="109"/>
      <c r="I14" s="109"/>
    </row>
  </sheetData>
  <sheetProtection sheet="1" objects="1" scenarios="1"/>
  <mergeCells count="7">
    <mergeCell ref="D14:E14"/>
    <mergeCell ref="A1:E1"/>
    <mergeCell ref="H8:J13"/>
    <mergeCell ref="D10:E10"/>
    <mergeCell ref="D11:E11"/>
    <mergeCell ref="D12:E12"/>
    <mergeCell ref="D13:E13"/>
  </mergeCells>
  <pageMargins left="0.7" right="0.7" top="0.78740157499999996" bottom="0.78740157499999996"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2704C-1B69-4303-9E69-35CA35718ABC}">
  <sheetPr>
    <tabColor rgb="FF7030A0"/>
  </sheetPr>
  <dimension ref="A1:J14"/>
  <sheetViews>
    <sheetView workbookViewId="0">
      <selection sqref="A1:E1"/>
    </sheetView>
  </sheetViews>
  <sheetFormatPr baseColWidth="10" defaultRowHeight="14.4" x14ac:dyDescent="0.3"/>
  <cols>
    <col min="1" max="2" width="11.5546875" style="109"/>
    <col min="3" max="3" width="12.109375" style="109" bestFit="1" customWidth="1"/>
    <col min="4" max="4" width="13.44140625" style="109" bestFit="1" customWidth="1"/>
    <col min="5" max="5" width="11.5546875" style="109"/>
    <col min="6" max="6" width="16.109375" style="109" bestFit="1" customWidth="1"/>
    <col min="7" max="8" width="11.5546875" style="109"/>
    <col min="9" max="9" width="14.33203125" style="109" bestFit="1" customWidth="1"/>
    <col min="10" max="16384" width="11.5546875" style="109"/>
  </cols>
  <sheetData>
    <row r="1" spans="1:10" x14ac:dyDescent="0.3">
      <c r="A1" s="326" t="s">
        <v>52</v>
      </c>
      <c r="B1" s="326"/>
      <c r="C1" s="326"/>
      <c r="D1" s="326"/>
      <c r="E1" s="326"/>
    </row>
    <row r="2" spans="1:10" ht="15" thickBot="1" x14ac:dyDescent="0.35"/>
    <row r="3" spans="1:10" ht="15" thickBot="1" x14ac:dyDescent="0.35">
      <c r="A3" s="89"/>
      <c r="B3" s="89"/>
      <c r="C3" s="89"/>
      <c r="D3" s="89"/>
      <c r="E3" s="89"/>
      <c r="F3" s="89"/>
      <c r="G3" s="89"/>
      <c r="H3" s="138" t="s">
        <v>206</v>
      </c>
      <c r="I3" s="138" t="s">
        <v>207</v>
      </c>
    </row>
    <row r="4" spans="1:10" ht="16.2" thickBot="1" x14ac:dyDescent="0.35">
      <c r="A4" s="139" t="s">
        <v>93</v>
      </c>
      <c r="B4" s="140" t="s">
        <v>173</v>
      </c>
      <c r="C4" s="140" t="s">
        <v>175</v>
      </c>
      <c r="D4" s="140" t="s">
        <v>174</v>
      </c>
      <c r="E4" s="140" t="s">
        <v>176</v>
      </c>
      <c r="F4" s="142" t="s">
        <v>185</v>
      </c>
      <c r="G4" s="89"/>
      <c r="H4" s="143">
        <v>0.19</v>
      </c>
      <c r="I4" s="143">
        <v>0.1</v>
      </c>
    </row>
    <row r="5" spans="1:10" x14ac:dyDescent="0.3">
      <c r="A5" s="144" t="s">
        <v>177</v>
      </c>
      <c r="B5" s="145">
        <v>17.899999999999999</v>
      </c>
      <c r="C5" s="172">
        <f>B5+D5</f>
        <v>21.300999999999998</v>
      </c>
      <c r="D5" s="172">
        <f>B5*$H$4</f>
        <v>3.4009999999999998</v>
      </c>
      <c r="E5" s="173">
        <v>3</v>
      </c>
      <c r="F5" s="174">
        <f>E5*C5</f>
        <v>63.902999999999992</v>
      </c>
      <c r="G5" s="89"/>
      <c r="H5" s="89"/>
      <c r="I5" s="89"/>
    </row>
    <row r="6" spans="1:10" x14ac:dyDescent="0.3">
      <c r="A6" s="147" t="s">
        <v>178</v>
      </c>
      <c r="B6" s="148">
        <v>9.98</v>
      </c>
      <c r="C6" s="177">
        <f t="shared" ref="C6:C9" si="0">B6+D6</f>
        <v>11.876200000000001</v>
      </c>
      <c r="D6" s="177">
        <f t="shared" ref="D6:D9" si="1">B6*$H$4</f>
        <v>1.8962000000000001</v>
      </c>
      <c r="E6" s="178">
        <v>4</v>
      </c>
      <c r="F6" s="179">
        <f t="shared" ref="F6:F9" si="2">E6*C6</f>
        <v>47.504800000000003</v>
      </c>
      <c r="G6" s="89"/>
      <c r="H6" s="89"/>
      <c r="I6" s="89"/>
    </row>
    <row r="7" spans="1:10" x14ac:dyDescent="0.3">
      <c r="A7" s="147" t="s">
        <v>179</v>
      </c>
      <c r="B7" s="148">
        <v>23.5</v>
      </c>
      <c r="C7" s="177">
        <f t="shared" si="0"/>
        <v>27.965</v>
      </c>
      <c r="D7" s="177">
        <f t="shared" si="1"/>
        <v>4.4649999999999999</v>
      </c>
      <c r="E7" s="178">
        <v>5</v>
      </c>
      <c r="F7" s="179">
        <f t="shared" si="2"/>
        <v>139.82499999999999</v>
      </c>
      <c r="G7" s="89"/>
      <c r="H7" s="89"/>
      <c r="I7" s="89"/>
    </row>
    <row r="8" spans="1:10" x14ac:dyDescent="0.3">
      <c r="A8" s="147" t="s">
        <v>180</v>
      </c>
      <c r="B8" s="148">
        <v>18.989999999999998</v>
      </c>
      <c r="C8" s="177">
        <f t="shared" si="0"/>
        <v>22.598099999999999</v>
      </c>
      <c r="D8" s="177">
        <f t="shared" si="1"/>
        <v>3.6080999999999999</v>
      </c>
      <c r="E8" s="178">
        <v>6</v>
      </c>
      <c r="F8" s="179">
        <f t="shared" si="2"/>
        <v>135.58859999999999</v>
      </c>
      <c r="G8" s="89"/>
      <c r="H8" s="378" t="s">
        <v>212</v>
      </c>
      <c r="I8" s="379"/>
      <c r="J8" s="379"/>
    </row>
    <row r="9" spans="1:10" ht="15" thickBot="1" x14ac:dyDescent="0.35">
      <c r="A9" s="150" t="s">
        <v>181</v>
      </c>
      <c r="B9" s="151">
        <v>15.55</v>
      </c>
      <c r="C9" s="182">
        <f t="shared" si="0"/>
        <v>18.5045</v>
      </c>
      <c r="D9" s="182">
        <f t="shared" si="1"/>
        <v>2.9545000000000003</v>
      </c>
      <c r="E9" s="183">
        <v>7</v>
      </c>
      <c r="F9" s="184">
        <f t="shared" si="2"/>
        <v>129.53149999999999</v>
      </c>
      <c r="G9" s="89"/>
      <c r="H9" s="379"/>
      <c r="I9" s="379"/>
      <c r="J9" s="379"/>
    </row>
    <row r="10" spans="1:10" x14ac:dyDescent="0.3">
      <c r="A10" s="89"/>
      <c r="B10" s="198"/>
      <c r="C10" s="185"/>
      <c r="D10" s="348" t="s">
        <v>108</v>
      </c>
      <c r="E10" s="349"/>
      <c r="F10" s="186">
        <f>SUM(F5:F9)</f>
        <v>516.35289999999998</v>
      </c>
      <c r="G10" s="89"/>
      <c r="H10" s="379"/>
      <c r="I10" s="379"/>
      <c r="J10" s="379"/>
    </row>
    <row r="11" spans="1:10" ht="15" thickBot="1" x14ac:dyDescent="0.35">
      <c r="A11" s="89"/>
      <c r="B11" s="89"/>
      <c r="C11" s="162"/>
      <c r="D11" s="350" t="s">
        <v>208</v>
      </c>
      <c r="E11" s="351"/>
      <c r="F11" s="187">
        <f>F10-(F10/1.19)</f>
        <v>82.442899999999952</v>
      </c>
      <c r="G11" s="198"/>
      <c r="H11" s="379"/>
      <c r="I11" s="379"/>
      <c r="J11" s="379"/>
    </row>
    <row r="12" spans="1:10" ht="15" thickBot="1" x14ac:dyDescent="0.35">
      <c r="A12" s="89"/>
      <c r="B12" s="89"/>
      <c r="C12" s="162"/>
      <c r="D12" s="340" t="s">
        <v>209</v>
      </c>
      <c r="E12" s="341"/>
      <c r="F12" s="204">
        <f>IF(F10&gt;=100,F10*I4,0)</f>
        <v>51.635289999999998</v>
      </c>
      <c r="G12" s="89"/>
      <c r="H12" s="379"/>
      <c r="I12" s="379"/>
      <c r="J12" s="379"/>
    </row>
    <row r="13" spans="1:10" x14ac:dyDescent="0.3">
      <c r="A13" s="89"/>
      <c r="B13" s="89"/>
      <c r="C13" s="162"/>
      <c r="D13" s="386" t="s">
        <v>210</v>
      </c>
      <c r="E13" s="387"/>
      <c r="F13" s="202">
        <f>F10-F12</f>
        <v>464.71760999999998</v>
      </c>
      <c r="G13" s="89"/>
      <c r="H13" s="379"/>
      <c r="I13" s="379"/>
      <c r="J13" s="379"/>
    </row>
    <row r="14" spans="1:10" ht="15" thickBot="1" x14ac:dyDescent="0.35">
      <c r="C14" s="162"/>
      <c r="D14" s="384" t="s">
        <v>208</v>
      </c>
      <c r="E14" s="385"/>
      <c r="F14" s="203">
        <f>F13/119*19</f>
        <v>74.198609999999988</v>
      </c>
    </row>
  </sheetData>
  <sheetProtection sheet="1" objects="1" scenarios="1"/>
  <mergeCells count="7">
    <mergeCell ref="D14:E14"/>
    <mergeCell ref="A1:E1"/>
    <mergeCell ref="H8:J13"/>
    <mergeCell ref="D10:E10"/>
    <mergeCell ref="D11:E11"/>
    <mergeCell ref="D12:E12"/>
    <mergeCell ref="D13:E13"/>
  </mergeCells>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DF42D-9263-42EC-9C2B-D93692BF8E83}">
  <sheetPr>
    <tabColor rgb="FFFFC000"/>
  </sheetPr>
  <dimension ref="A1:G11"/>
  <sheetViews>
    <sheetView workbookViewId="0">
      <selection activeCell="B26" sqref="B26"/>
    </sheetView>
  </sheetViews>
  <sheetFormatPr baseColWidth="10" defaultRowHeight="14.4" x14ac:dyDescent="0.3"/>
  <cols>
    <col min="1" max="2" width="11.88671875" bestFit="1" customWidth="1"/>
  </cols>
  <sheetData>
    <row r="1" spans="1:7" x14ac:dyDescent="0.3">
      <c r="A1" s="313" t="s">
        <v>213</v>
      </c>
      <c r="B1" s="313"/>
      <c r="C1" s="313"/>
      <c r="D1" s="313"/>
    </row>
    <row r="3" spans="1:7" x14ac:dyDescent="0.3">
      <c r="A3" s="338" t="s">
        <v>214</v>
      </c>
      <c r="B3" s="338"/>
      <c r="C3" s="338"/>
      <c r="D3" s="338"/>
      <c r="E3" s="338"/>
      <c r="F3" s="338"/>
      <c r="G3" s="338"/>
    </row>
    <row r="4" spans="1:7" s="109" customFormat="1" x14ac:dyDescent="0.3"/>
    <row r="5" spans="1:7" s="109" customFormat="1" x14ac:dyDescent="0.3">
      <c r="A5" s="109" t="s">
        <v>220</v>
      </c>
    </row>
    <row r="7" spans="1:7" x14ac:dyDescent="0.3">
      <c r="A7" t="s">
        <v>215</v>
      </c>
      <c r="B7" s="134">
        <v>465.3</v>
      </c>
    </row>
    <row r="8" spans="1:7" x14ac:dyDescent="0.3">
      <c r="A8" t="s">
        <v>216</v>
      </c>
      <c r="B8" s="134">
        <v>711.99</v>
      </c>
    </row>
    <row r="9" spans="1:7" x14ac:dyDescent="0.3">
      <c r="A9" s="109" t="s">
        <v>217</v>
      </c>
      <c r="B9" s="134">
        <v>999.99</v>
      </c>
    </row>
    <row r="10" spans="1:7" x14ac:dyDescent="0.3">
      <c r="A10" s="109" t="s">
        <v>218</v>
      </c>
      <c r="B10" s="134">
        <v>862</v>
      </c>
    </row>
    <row r="11" spans="1:7" x14ac:dyDescent="0.3">
      <c r="A11" s="109" t="s">
        <v>219</v>
      </c>
      <c r="B11" s="134">
        <v>598.98</v>
      </c>
    </row>
  </sheetData>
  <sheetProtection sheet="1" objects="1" scenarios="1"/>
  <mergeCells count="2">
    <mergeCell ref="A1:D1"/>
    <mergeCell ref="A3:G3"/>
  </mergeCells>
  <phoneticPr fontId="17" type="noConversion"/>
  <pageMargins left="0.7" right="0.7" top="0.78740157499999996" bottom="0.78740157499999996"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7B174-DA15-4BD2-91BE-C6E652BE74BA}">
  <sheetPr>
    <tabColor rgb="FFFFC000"/>
  </sheetPr>
  <dimension ref="A1:N22"/>
  <sheetViews>
    <sheetView workbookViewId="0"/>
  </sheetViews>
  <sheetFormatPr baseColWidth="10" defaultRowHeight="14.4" x14ac:dyDescent="0.3"/>
  <cols>
    <col min="2" max="2" width="14.109375" customWidth="1"/>
    <col min="3" max="3" width="18" bestFit="1" customWidth="1"/>
  </cols>
  <sheetData>
    <row r="1" spans="1:9" x14ac:dyDescent="0.3">
      <c r="A1" s="108" t="s">
        <v>221</v>
      </c>
    </row>
    <row r="3" spans="1:9" x14ac:dyDescent="0.3">
      <c r="A3" t="s">
        <v>222</v>
      </c>
    </row>
    <row r="4" spans="1:9" x14ac:dyDescent="0.3">
      <c r="A4" t="s">
        <v>223</v>
      </c>
    </row>
    <row r="6" spans="1:9" x14ac:dyDescent="0.3">
      <c r="A6" s="397" t="s">
        <v>224</v>
      </c>
      <c r="B6" s="397"/>
      <c r="C6" s="397"/>
      <c r="D6" s="397"/>
      <c r="E6" s="397"/>
      <c r="F6" s="397"/>
      <c r="G6" s="397"/>
      <c r="H6" s="397"/>
      <c r="I6" s="397"/>
    </row>
    <row r="7" spans="1:9" x14ac:dyDescent="0.3">
      <c r="A7" s="397" t="s">
        <v>225</v>
      </c>
      <c r="B7" s="397"/>
      <c r="C7" s="397"/>
      <c r="D7" s="397"/>
      <c r="E7" s="397"/>
      <c r="F7" s="397"/>
      <c r="G7" s="397"/>
      <c r="H7" s="397"/>
      <c r="I7" s="397"/>
    </row>
    <row r="8" spans="1:9" x14ac:dyDescent="0.3">
      <c r="A8" s="331" t="s">
        <v>249</v>
      </c>
      <c r="B8" s="331"/>
      <c r="C8" s="331"/>
      <c r="D8" s="331"/>
      <c r="E8" s="331"/>
      <c r="F8" s="331"/>
      <c r="G8" s="331"/>
      <c r="H8" s="331"/>
      <c r="I8" s="331"/>
    </row>
    <row r="10" spans="1:9" x14ac:dyDescent="0.3">
      <c r="A10" s="398" t="s">
        <v>226</v>
      </c>
      <c r="B10" s="398"/>
    </row>
    <row r="11" spans="1:9" ht="15" thickBot="1" x14ac:dyDescent="0.35"/>
    <row r="12" spans="1:9" ht="15" thickBot="1" x14ac:dyDescent="0.35">
      <c r="A12" s="76" t="s">
        <v>231</v>
      </c>
      <c r="B12" s="6" t="s">
        <v>227</v>
      </c>
      <c r="C12" s="6" t="s">
        <v>228</v>
      </c>
      <c r="D12" s="6" t="s">
        <v>229</v>
      </c>
      <c r="E12" s="6" t="s">
        <v>230</v>
      </c>
      <c r="F12" s="6" t="s">
        <v>232</v>
      </c>
      <c r="G12" s="7" t="s">
        <v>168</v>
      </c>
    </row>
    <row r="13" spans="1:9" x14ac:dyDescent="0.3">
      <c r="A13" s="12" t="s">
        <v>233</v>
      </c>
      <c r="B13" s="15" t="s">
        <v>236</v>
      </c>
      <c r="C13" s="15" t="s">
        <v>234</v>
      </c>
      <c r="D13" s="207" t="s">
        <v>237</v>
      </c>
      <c r="E13" s="208" t="s">
        <v>238</v>
      </c>
      <c r="F13" s="207" t="s">
        <v>235</v>
      </c>
      <c r="G13" s="136">
        <v>298.01</v>
      </c>
    </row>
    <row r="14" spans="1:9" x14ac:dyDescent="0.3">
      <c r="A14" s="12" t="s">
        <v>239</v>
      </c>
      <c r="B14" s="15" t="s">
        <v>240</v>
      </c>
      <c r="C14" s="207">
        <v>6.01</v>
      </c>
      <c r="D14" s="15">
        <v>75.7</v>
      </c>
      <c r="E14" s="15" t="s">
        <v>241</v>
      </c>
      <c r="F14" s="15">
        <v>64</v>
      </c>
      <c r="G14" s="136" t="s">
        <v>242</v>
      </c>
    </row>
    <row r="15" spans="1:9" ht="15" thickBot="1" x14ac:dyDescent="0.35">
      <c r="A15" s="132" t="s">
        <v>243</v>
      </c>
      <c r="B15" s="133" t="s">
        <v>246</v>
      </c>
      <c r="C15" s="133" t="s">
        <v>244</v>
      </c>
      <c r="D15" s="133" t="s">
        <v>247</v>
      </c>
      <c r="E15" s="133">
        <v>147.4</v>
      </c>
      <c r="F15" s="133" t="s">
        <v>245</v>
      </c>
      <c r="G15" s="209">
        <v>145.62</v>
      </c>
    </row>
    <row r="17" spans="1:14" ht="15" thickBot="1" x14ac:dyDescent="0.35"/>
    <row r="18" spans="1:14" ht="14.4" customHeight="1" x14ac:dyDescent="0.3">
      <c r="A18" s="210"/>
      <c r="B18" s="210"/>
      <c r="C18" s="210"/>
      <c r="J18" s="388" t="s">
        <v>250</v>
      </c>
      <c r="K18" s="389"/>
      <c r="L18" s="389"/>
      <c r="M18" s="389"/>
      <c r="N18" s="390"/>
    </row>
    <row r="19" spans="1:14" ht="14.4" customHeight="1" x14ac:dyDescent="0.3">
      <c r="A19" s="210"/>
      <c r="B19" s="210"/>
      <c r="C19" s="210"/>
      <c r="J19" s="391"/>
      <c r="K19" s="392"/>
      <c r="L19" s="392"/>
      <c r="M19" s="392"/>
      <c r="N19" s="393"/>
    </row>
    <row r="20" spans="1:14" ht="14.4" customHeight="1" x14ac:dyDescent="0.3">
      <c r="A20" s="210"/>
      <c r="B20" s="210"/>
      <c r="C20" s="210"/>
      <c r="J20" s="391"/>
      <c r="K20" s="392"/>
      <c r="L20" s="392"/>
      <c r="M20" s="392"/>
      <c r="N20" s="393"/>
    </row>
    <row r="21" spans="1:14" ht="14.4" customHeight="1" thickBot="1" x14ac:dyDescent="0.35">
      <c r="A21" s="210"/>
      <c r="B21" s="210"/>
      <c r="C21" s="210"/>
      <c r="J21" s="394"/>
      <c r="K21" s="395"/>
      <c r="L21" s="395"/>
      <c r="M21" s="395"/>
      <c r="N21" s="396"/>
    </row>
    <row r="22" spans="1:14" ht="14.4" customHeight="1" x14ac:dyDescent="0.3">
      <c r="A22" s="210"/>
      <c r="B22" s="210"/>
      <c r="C22" s="210"/>
    </row>
  </sheetData>
  <sheetProtection sheet="1" objects="1" scenarios="1"/>
  <mergeCells count="5">
    <mergeCell ref="J18:N21"/>
    <mergeCell ref="A6:I6"/>
    <mergeCell ref="A7:I7"/>
    <mergeCell ref="A8:I8"/>
    <mergeCell ref="A10:B10"/>
  </mergeCells>
  <pageMargins left="0.7" right="0.7" top="0.78740157499999996" bottom="0.78740157499999996" header="0.3" footer="0.3"/>
  <pageSetup paperSize="9"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C2119-A83C-4F3E-AC36-E37EAF464119}">
  <sheetPr>
    <tabColor rgb="FFFFC000"/>
  </sheetPr>
  <dimension ref="A1:I15"/>
  <sheetViews>
    <sheetView workbookViewId="0"/>
  </sheetViews>
  <sheetFormatPr baseColWidth="10" defaultRowHeight="14.4" x14ac:dyDescent="0.3"/>
  <cols>
    <col min="1" max="1" width="11.5546875" style="131"/>
    <col min="2" max="2" width="16.88671875" style="131" customWidth="1"/>
    <col min="3" max="3" width="25.44140625" style="131" customWidth="1"/>
    <col min="4" max="4" width="16.21875" style="131" customWidth="1"/>
    <col min="5" max="5" width="14.77734375" style="131" customWidth="1"/>
    <col min="6" max="6" width="14.21875" style="131" customWidth="1"/>
    <col min="7" max="7" width="15.44140625" style="131" customWidth="1"/>
    <col min="8" max="16384" width="11.5546875" style="131"/>
  </cols>
  <sheetData>
    <row r="1" spans="1:9" x14ac:dyDescent="0.3">
      <c r="A1" s="130" t="s">
        <v>251</v>
      </c>
    </row>
    <row r="3" spans="1:9" x14ac:dyDescent="0.3">
      <c r="A3" s="131" t="s">
        <v>222</v>
      </c>
    </row>
    <row r="4" spans="1:9" x14ac:dyDescent="0.3">
      <c r="A4" s="131" t="s">
        <v>223</v>
      </c>
    </row>
    <row r="6" spans="1:9" x14ac:dyDescent="0.3">
      <c r="A6" s="397" t="s">
        <v>224</v>
      </c>
      <c r="B6" s="397"/>
      <c r="C6" s="397"/>
      <c r="D6" s="397"/>
      <c r="E6" s="397"/>
      <c r="F6" s="397"/>
      <c r="G6" s="397"/>
      <c r="H6" s="397"/>
      <c r="I6" s="397"/>
    </row>
    <row r="7" spans="1:9" x14ac:dyDescent="0.3">
      <c r="A7" s="397" t="s">
        <v>225</v>
      </c>
      <c r="B7" s="397"/>
      <c r="C7" s="397"/>
      <c r="D7" s="397"/>
      <c r="E7" s="397"/>
      <c r="F7" s="397"/>
      <c r="G7" s="397"/>
      <c r="H7" s="397"/>
      <c r="I7" s="397"/>
    </row>
    <row r="8" spans="1:9" x14ac:dyDescent="0.3">
      <c r="A8" s="331" t="s">
        <v>248</v>
      </c>
      <c r="B8" s="331"/>
      <c r="C8" s="331"/>
      <c r="D8" s="331"/>
      <c r="E8" s="331"/>
      <c r="F8" s="331"/>
      <c r="G8" s="331"/>
      <c r="H8" s="331"/>
      <c r="I8" s="331"/>
    </row>
    <row r="10" spans="1:9" x14ac:dyDescent="0.3">
      <c r="A10" s="398" t="s">
        <v>226</v>
      </c>
      <c r="B10" s="398"/>
    </row>
    <row r="11" spans="1:9" ht="15" thickBot="1" x14ac:dyDescent="0.35"/>
    <row r="12" spans="1:9" ht="15" thickBot="1" x14ac:dyDescent="0.35">
      <c r="A12" s="76" t="s">
        <v>231</v>
      </c>
      <c r="B12" s="211" t="s">
        <v>227</v>
      </c>
      <c r="C12" s="211" t="s">
        <v>228</v>
      </c>
      <c r="D12" s="211" t="s">
        <v>229</v>
      </c>
      <c r="E12" s="211" t="s">
        <v>230</v>
      </c>
      <c r="F12" s="211" t="s">
        <v>232</v>
      </c>
      <c r="G12" s="212" t="s">
        <v>168</v>
      </c>
    </row>
    <row r="13" spans="1:9" x14ac:dyDescent="0.3">
      <c r="A13" s="12" t="s">
        <v>233</v>
      </c>
      <c r="B13" s="213" t="s">
        <v>236</v>
      </c>
      <c r="C13" s="213" t="s">
        <v>234</v>
      </c>
      <c r="D13" s="213" t="s">
        <v>237</v>
      </c>
      <c r="E13" s="213" t="s">
        <v>238</v>
      </c>
      <c r="F13" s="213" t="s">
        <v>235</v>
      </c>
      <c r="G13" s="215">
        <v>298.01</v>
      </c>
    </row>
    <row r="14" spans="1:9" x14ac:dyDescent="0.3">
      <c r="A14" s="12" t="s">
        <v>239</v>
      </c>
      <c r="B14" s="213" t="s">
        <v>240</v>
      </c>
      <c r="C14" s="213">
        <v>6.01</v>
      </c>
      <c r="D14" s="213">
        <v>75.7</v>
      </c>
      <c r="E14" s="213" t="s">
        <v>241</v>
      </c>
      <c r="F14" s="213">
        <v>64</v>
      </c>
      <c r="G14" s="215" t="s">
        <v>242</v>
      </c>
    </row>
    <row r="15" spans="1:9" ht="15" thickBot="1" x14ac:dyDescent="0.35">
      <c r="A15" s="132" t="s">
        <v>243</v>
      </c>
      <c r="B15" s="216" t="s">
        <v>246</v>
      </c>
      <c r="C15" s="216" t="s">
        <v>244</v>
      </c>
      <c r="D15" s="216" t="s">
        <v>247</v>
      </c>
      <c r="E15" s="216">
        <v>147.4</v>
      </c>
      <c r="F15" s="216" t="s">
        <v>245</v>
      </c>
      <c r="G15" s="214">
        <v>145.62</v>
      </c>
    </row>
  </sheetData>
  <sheetProtection sheet="1" objects="1" scenarios="1"/>
  <mergeCells count="4">
    <mergeCell ref="A6:I6"/>
    <mergeCell ref="A7:I7"/>
    <mergeCell ref="A8:I8"/>
    <mergeCell ref="A10:B10"/>
  </mergeCells>
  <pageMargins left="0.7" right="0.7" top="0.78740157499999996" bottom="0.78740157499999996"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A23F-FDC5-4828-BC25-3DA3B191CD6C}">
  <sheetPr>
    <tabColor rgb="FFFFC000"/>
  </sheetPr>
  <dimension ref="A1:I15"/>
  <sheetViews>
    <sheetView workbookViewId="0"/>
  </sheetViews>
  <sheetFormatPr baseColWidth="10" defaultRowHeight="14.4" x14ac:dyDescent="0.3"/>
  <cols>
    <col min="1" max="1" width="11.5546875" style="131"/>
    <col min="2" max="2" width="16.5546875" style="131" bestFit="1" customWidth="1"/>
    <col min="3" max="3" width="25.44140625" style="131" customWidth="1"/>
    <col min="4" max="4" width="16.21875" style="131" customWidth="1"/>
    <col min="5" max="5" width="14.77734375" style="131" customWidth="1"/>
    <col min="6" max="6" width="14.21875" style="131" customWidth="1"/>
    <col min="7" max="7" width="15.44140625" style="131" customWidth="1"/>
    <col min="8" max="16384" width="11.5546875" style="131"/>
  </cols>
  <sheetData>
    <row r="1" spans="1:9" x14ac:dyDescent="0.3">
      <c r="A1" s="130" t="s">
        <v>251</v>
      </c>
    </row>
    <row r="3" spans="1:9" x14ac:dyDescent="0.3">
      <c r="A3" s="131" t="s">
        <v>222</v>
      </c>
    </row>
    <row r="4" spans="1:9" x14ac:dyDescent="0.3">
      <c r="A4" s="131" t="s">
        <v>223</v>
      </c>
    </row>
    <row r="6" spans="1:9" x14ac:dyDescent="0.3">
      <c r="A6" s="397" t="s">
        <v>224</v>
      </c>
      <c r="B6" s="397"/>
      <c r="C6" s="397"/>
      <c r="D6" s="397"/>
      <c r="E6" s="397"/>
      <c r="F6" s="397"/>
      <c r="G6" s="397"/>
      <c r="H6" s="397"/>
      <c r="I6" s="397"/>
    </row>
    <row r="7" spans="1:9" x14ac:dyDescent="0.3">
      <c r="A7" s="397" t="s">
        <v>225</v>
      </c>
      <c r="B7" s="397"/>
      <c r="C7" s="397"/>
      <c r="D7" s="397"/>
      <c r="E7" s="397"/>
      <c r="F7" s="397"/>
      <c r="G7" s="397"/>
      <c r="H7" s="397"/>
      <c r="I7" s="397"/>
    </row>
    <row r="8" spans="1:9" x14ac:dyDescent="0.3">
      <c r="A8" s="331" t="s">
        <v>248</v>
      </c>
      <c r="B8" s="331"/>
      <c r="C8" s="331"/>
      <c r="D8" s="331"/>
      <c r="E8" s="331"/>
      <c r="F8" s="331"/>
      <c r="G8" s="331"/>
      <c r="H8" s="331"/>
      <c r="I8" s="331"/>
    </row>
    <row r="10" spans="1:9" x14ac:dyDescent="0.3">
      <c r="A10" s="398" t="s">
        <v>226</v>
      </c>
      <c r="B10" s="398"/>
    </row>
    <row r="11" spans="1:9" ht="15" thickBot="1" x14ac:dyDescent="0.35"/>
    <row r="12" spans="1:9" ht="15" thickBot="1" x14ac:dyDescent="0.35">
      <c r="A12" s="76" t="s">
        <v>231</v>
      </c>
      <c r="B12" s="211" t="s">
        <v>252</v>
      </c>
      <c r="C12" s="211" t="s">
        <v>253</v>
      </c>
      <c r="D12" s="211" t="s">
        <v>254</v>
      </c>
      <c r="E12" s="211" t="s">
        <v>255</v>
      </c>
      <c r="F12" s="211" t="s">
        <v>256</v>
      </c>
      <c r="G12" s="212" t="s">
        <v>257</v>
      </c>
    </row>
    <row r="13" spans="1:9" x14ac:dyDescent="0.3">
      <c r="A13" s="12" t="s">
        <v>233</v>
      </c>
      <c r="B13" s="61">
        <v>172</v>
      </c>
      <c r="C13" s="61">
        <v>6.5</v>
      </c>
      <c r="D13" s="213">
        <v>7.35</v>
      </c>
      <c r="E13" s="213">
        <v>15.84</v>
      </c>
      <c r="F13" s="213">
        <v>128</v>
      </c>
      <c r="G13" s="94">
        <v>298.01</v>
      </c>
    </row>
    <row r="14" spans="1:9" x14ac:dyDescent="0.3">
      <c r="A14" s="12" t="s">
        <v>239</v>
      </c>
      <c r="B14" s="61">
        <v>194</v>
      </c>
      <c r="C14" s="213">
        <v>6.01</v>
      </c>
      <c r="D14" s="61">
        <v>75.7</v>
      </c>
      <c r="E14" s="61">
        <v>15.09</v>
      </c>
      <c r="F14" s="61">
        <v>64</v>
      </c>
      <c r="G14" s="94">
        <v>755.59</v>
      </c>
    </row>
    <row r="15" spans="1:9" ht="15" thickBot="1" x14ac:dyDescent="0.35">
      <c r="A15" s="132" t="s">
        <v>243</v>
      </c>
      <c r="B15" s="64">
        <v>141</v>
      </c>
      <c r="C15" s="64">
        <v>5.8</v>
      </c>
      <c r="D15" s="64">
        <v>69.7</v>
      </c>
      <c r="E15" s="64">
        <v>14.74</v>
      </c>
      <c r="F15" s="64">
        <v>32</v>
      </c>
      <c r="G15" s="217">
        <v>145.62</v>
      </c>
    </row>
  </sheetData>
  <sheetProtection sheet="1" objects="1" scenarios="1"/>
  <mergeCells count="4">
    <mergeCell ref="A6:I6"/>
    <mergeCell ref="A7:I7"/>
    <mergeCell ref="A8:I8"/>
    <mergeCell ref="A10:B10"/>
  </mergeCells>
  <pageMargins left="0.7" right="0.7" top="0.78740157499999996" bottom="0.78740157499999996"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19C0C-7474-491B-80C1-EE733F3323C0}">
  <sheetPr>
    <tabColor theme="9" tint="0.79998168889431442"/>
  </sheetPr>
  <dimension ref="A1:N18"/>
  <sheetViews>
    <sheetView zoomScale="110" zoomScaleNormal="110" workbookViewId="0">
      <selection activeCell="B16" sqref="B16"/>
    </sheetView>
  </sheetViews>
  <sheetFormatPr baseColWidth="10" defaultRowHeight="14.4" x14ac:dyDescent="0.3"/>
  <cols>
    <col min="1" max="2" width="9.33203125" customWidth="1"/>
    <col min="3" max="3" width="8.77734375" customWidth="1"/>
  </cols>
  <sheetData>
    <row r="1" spans="1:14" s="20" customFormat="1" x14ac:dyDescent="0.3">
      <c r="A1" s="285" t="s">
        <v>56</v>
      </c>
      <c r="B1" s="285"/>
      <c r="C1" s="285"/>
      <c r="D1" s="285"/>
      <c r="E1" s="285"/>
      <c r="F1" s="285"/>
      <c r="G1" s="285"/>
      <c r="H1" s="285"/>
      <c r="I1" s="285"/>
      <c r="J1" s="285"/>
      <c r="K1" s="285"/>
      <c r="L1" s="285"/>
    </row>
    <row r="2" spans="1:14" s="20" customFormat="1" ht="7.8" customHeight="1" x14ac:dyDescent="0.3"/>
    <row r="3" spans="1:14" s="20" customFormat="1" x14ac:dyDescent="0.3">
      <c r="A3" s="285" t="s">
        <v>17</v>
      </c>
      <c r="B3" s="285"/>
      <c r="C3" s="285"/>
      <c r="D3" s="285"/>
      <c r="E3" s="285"/>
      <c r="F3" s="285"/>
    </row>
    <row r="4" spans="1:14" s="20" customFormat="1" x14ac:dyDescent="0.3">
      <c r="A4" s="286" t="s">
        <v>25</v>
      </c>
      <c r="B4" s="286"/>
      <c r="C4" s="286"/>
      <c r="D4" s="286"/>
      <c r="E4" s="286"/>
      <c r="F4" s="286"/>
      <c r="G4" s="286"/>
      <c r="H4" s="286"/>
      <c r="I4" s="286"/>
      <c r="J4" s="286"/>
      <c r="K4" s="286"/>
      <c r="L4" s="286"/>
    </row>
    <row r="5" spans="1:14" s="20" customFormat="1" ht="15" thickBot="1" x14ac:dyDescent="0.35">
      <c r="A5" s="21"/>
    </row>
    <row r="6" spans="1:14" s="20" customFormat="1" x14ac:dyDescent="0.3">
      <c r="A6" s="288" t="s">
        <v>23</v>
      </c>
      <c r="B6" s="289"/>
      <c r="C6" s="289"/>
      <c r="D6" s="289"/>
      <c r="E6" s="289"/>
      <c r="F6" s="289"/>
      <c r="G6" s="290"/>
      <c r="I6" s="297" t="s">
        <v>30</v>
      </c>
      <c r="J6" s="298"/>
      <c r="K6" s="298"/>
      <c r="L6" s="298"/>
      <c r="M6" s="299"/>
    </row>
    <row r="7" spans="1:14" s="26" customFormat="1" x14ac:dyDescent="0.3">
      <c r="A7" s="291" t="s">
        <v>24</v>
      </c>
      <c r="B7" s="292"/>
      <c r="C7" s="292"/>
      <c r="D7" s="292"/>
      <c r="E7" s="292"/>
      <c r="F7" s="292"/>
      <c r="G7" s="293"/>
      <c r="I7" s="291" t="s">
        <v>29</v>
      </c>
      <c r="J7" s="292"/>
      <c r="K7" s="292"/>
      <c r="L7" s="292"/>
      <c r="M7" s="293"/>
    </row>
    <row r="8" spans="1:14" s="20" customFormat="1" ht="15" thickBot="1" x14ac:dyDescent="0.35">
      <c r="A8" s="294" t="s">
        <v>57</v>
      </c>
      <c r="B8" s="295"/>
      <c r="C8" s="295"/>
      <c r="D8" s="295"/>
      <c r="E8" s="295"/>
      <c r="F8" s="295"/>
      <c r="G8" s="296"/>
      <c r="I8" s="300" t="s">
        <v>27</v>
      </c>
      <c r="J8" s="301"/>
      <c r="K8" s="301"/>
      <c r="L8" s="301"/>
      <c r="M8" s="302"/>
    </row>
    <row r="9" spans="1:14" s="20" customFormat="1" ht="15" thickBot="1" x14ac:dyDescent="0.35">
      <c r="A9" s="26"/>
      <c r="I9" s="303" t="s">
        <v>28</v>
      </c>
      <c r="J9" s="304"/>
      <c r="K9" s="304"/>
      <c r="L9" s="304"/>
      <c r="M9" s="305"/>
    </row>
    <row r="10" spans="1:14" s="20" customFormat="1" ht="15" thickBot="1" x14ac:dyDescent="0.35">
      <c r="A10" s="287" t="s">
        <v>54</v>
      </c>
      <c r="B10" s="287"/>
      <c r="C10" s="287"/>
      <c r="D10" s="287"/>
      <c r="E10" s="287"/>
      <c r="F10" s="287"/>
      <c r="H10" s="25"/>
      <c r="I10" s="22"/>
      <c r="J10" s="22"/>
      <c r="K10" s="22"/>
      <c r="L10" s="22"/>
      <c r="M10" s="22"/>
      <c r="N10" s="22"/>
    </row>
    <row r="11" spans="1:14" s="20" customFormat="1" ht="15" thickBot="1" x14ac:dyDescent="0.35">
      <c r="A11" s="67">
        <f>4+9</f>
        <v>13</v>
      </c>
      <c r="B11" s="23" t="s">
        <v>22</v>
      </c>
      <c r="C11" s="285" t="s">
        <v>26</v>
      </c>
      <c r="D11" s="285"/>
      <c r="E11" s="285"/>
      <c r="F11" s="285"/>
      <c r="G11" s="285"/>
      <c r="H11" s="285"/>
      <c r="I11" s="285"/>
      <c r="J11" s="285"/>
      <c r="K11" s="285"/>
      <c r="L11" s="285"/>
      <c r="M11" s="22"/>
      <c r="N11" s="22"/>
    </row>
    <row r="12" spans="1:14" s="20" customFormat="1" x14ac:dyDescent="0.3">
      <c r="A12" s="21"/>
      <c r="H12" s="22"/>
      <c r="I12" s="22"/>
      <c r="J12" s="22"/>
      <c r="K12" s="22"/>
      <c r="L12" s="22"/>
      <c r="M12" s="22"/>
      <c r="N12" s="22"/>
    </row>
    <row r="13" spans="1:14" s="20" customFormat="1" x14ac:dyDescent="0.3">
      <c r="A13" s="287" t="s">
        <v>55</v>
      </c>
      <c r="B13" s="287"/>
      <c r="C13" s="287"/>
      <c r="H13" s="22"/>
      <c r="I13" s="22"/>
      <c r="J13" s="22"/>
      <c r="K13" s="22"/>
      <c r="L13" s="22"/>
      <c r="M13" s="22"/>
      <c r="N13" s="22"/>
    </row>
    <row r="14" spans="1:14" s="20" customFormat="1" x14ac:dyDescent="0.3">
      <c r="A14" s="21" t="s">
        <v>19</v>
      </c>
      <c r="B14" s="20">
        <v>4</v>
      </c>
    </row>
    <row r="15" spans="1:14" s="20" customFormat="1" ht="15" thickBot="1" x14ac:dyDescent="0.35">
      <c r="A15" s="21" t="s">
        <v>20</v>
      </c>
      <c r="B15" s="20">
        <v>9</v>
      </c>
    </row>
    <row r="16" spans="1:14" s="20" customFormat="1" ht="15" thickBot="1" x14ac:dyDescent="0.35">
      <c r="A16" s="21" t="s">
        <v>21</v>
      </c>
      <c r="B16" s="24">
        <f>B14+B15</f>
        <v>13</v>
      </c>
      <c r="C16" s="23" t="s">
        <v>22</v>
      </c>
      <c r="D16" s="285" t="s">
        <v>58</v>
      </c>
      <c r="E16" s="285"/>
      <c r="F16" s="285"/>
      <c r="G16" s="285"/>
      <c r="H16" s="285"/>
      <c r="I16" s="285"/>
      <c r="J16" s="285"/>
      <c r="K16" s="285"/>
      <c r="L16" s="285"/>
    </row>
    <row r="17" spans="1:11" s="20" customFormat="1" x14ac:dyDescent="0.3">
      <c r="A17" s="21"/>
      <c r="F17" s="285" t="s">
        <v>42</v>
      </c>
      <c r="G17" s="285"/>
      <c r="H17" s="285"/>
      <c r="I17" s="285"/>
      <c r="J17" s="285"/>
      <c r="K17" s="285"/>
    </row>
    <row r="18" spans="1:11" s="20" customFormat="1" x14ac:dyDescent="0.3">
      <c r="A18" s="21"/>
      <c r="F18" s="285" t="s">
        <v>43</v>
      </c>
      <c r="G18" s="285"/>
      <c r="H18" s="285"/>
    </row>
  </sheetData>
  <sheetProtection sheet="1" objects="1" scenarios="1"/>
  <mergeCells count="16">
    <mergeCell ref="F17:K17"/>
    <mergeCell ref="F18:H18"/>
    <mergeCell ref="A6:G6"/>
    <mergeCell ref="A7:G7"/>
    <mergeCell ref="A8:G8"/>
    <mergeCell ref="I6:M6"/>
    <mergeCell ref="I7:M7"/>
    <mergeCell ref="I8:M8"/>
    <mergeCell ref="I9:M9"/>
    <mergeCell ref="A1:L1"/>
    <mergeCell ref="A3:F3"/>
    <mergeCell ref="A4:L4"/>
    <mergeCell ref="C11:L11"/>
    <mergeCell ref="D16:L16"/>
    <mergeCell ref="A10:F10"/>
    <mergeCell ref="A13:C13"/>
  </mergeCells>
  <pageMargins left="0.7" right="0.7" top="0.78740157499999996" bottom="0.78740157499999996" header="0.3" footer="0.3"/>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F490-0B48-4E21-A08C-4065300E7840}">
  <sheetPr>
    <tabColor theme="1"/>
  </sheetPr>
  <dimension ref="A1:G3"/>
  <sheetViews>
    <sheetView workbookViewId="0">
      <selection sqref="A1:D1"/>
    </sheetView>
  </sheetViews>
  <sheetFormatPr baseColWidth="10" defaultRowHeight="14.4" x14ac:dyDescent="0.3"/>
  <sheetData>
    <row r="1" spans="1:7" x14ac:dyDescent="0.3">
      <c r="A1" s="399" t="s">
        <v>258</v>
      </c>
      <c r="B1" s="399"/>
      <c r="C1" s="399"/>
      <c r="D1" s="399"/>
    </row>
    <row r="3" spans="1:7" x14ac:dyDescent="0.3">
      <c r="A3" s="338" t="s">
        <v>259</v>
      </c>
      <c r="B3" s="338"/>
      <c r="C3" s="338"/>
      <c r="D3" s="338"/>
      <c r="E3" s="338"/>
      <c r="F3" s="338"/>
      <c r="G3" s="338"/>
    </row>
  </sheetData>
  <sheetProtection sheet="1" objects="1" scenarios="1"/>
  <mergeCells count="2">
    <mergeCell ref="A1:D1"/>
    <mergeCell ref="A3:G3"/>
  </mergeCells>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F49DA-8576-4F69-9C3C-F0F250A16954}">
  <sheetPr>
    <tabColor theme="1"/>
  </sheetPr>
  <dimension ref="A1:E9"/>
  <sheetViews>
    <sheetView workbookViewId="0">
      <selection sqref="A1:D1"/>
    </sheetView>
  </sheetViews>
  <sheetFormatPr baseColWidth="10" defaultRowHeight="14.4" x14ac:dyDescent="0.3"/>
  <cols>
    <col min="1" max="1" width="16.5546875" style="131" bestFit="1" customWidth="1"/>
    <col min="2" max="2" width="19" style="131" customWidth="1"/>
    <col min="3" max="16384" width="11.5546875" style="131"/>
  </cols>
  <sheetData>
    <row r="1" spans="1:5" x14ac:dyDescent="0.3">
      <c r="A1" s="313" t="s">
        <v>266</v>
      </c>
      <c r="B1" s="313"/>
      <c r="C1" s="313"/>
      <c r="D1" s="313"/>
    </row>
    <row r="3" spans="1:5" ht="15" thickBot="1" x14ac:dyDescent="0.35"/>
    <row r="4" spans="1:5" ht="16.2" thickBot="1" x14ac:dyDescent="0.35">
      <c r="A4" s="218" t="s">
        <v>260</v>
      </c>
      <c r="B4" s="219" t="s">
        <v>261</v>
      </c>
      <c r="C4" s="220"/>
      <c r="D4" s="220"/>
      <c r="E4" s="220"/>
    </row>
    <row r="5" spans="1:5" ht="16.2" thickBot="1" x14ac:dyDescent="0.35">
      <c r="A5" s="228"/>
      <c r="B5" s="229"/>
      <c r="C5" s="220"/>
      <c r="D5" s="220"/>
      <c r="E5" s="220"/>
    </row>
    <row r="6" spans="1:5" ht="15.6" x14ac:dyDescent="0.3">
      <c r="A6" s="220"/>
      <c r="B6" s="220"/>
      <c r="C6" s="220"/>
      <c r="D6" s="222">
        <v>1001</v>
      </c>
      <c r="E6" s="223" t="s">
        <v>262</v>
      </c>
    </row>
    <row r="7" spans="1:5" ht="15.6" x14ac:dyDescent="0.3">
      <c r="A7" s="220"/>
      <c r="B7" s="220"/>
      <c r="C7" s="220"/>
      <c r="D7" s="224">
        <v>1002</v>
      </c>
      <c r="E7" s="225" t="s">
        <v>263</v>
      </c>
    </row>
    <row r="8" spans="1:5" ht="15.6" x14ac:dyDescent="0.3">
      <c r="A8" s="220"/>
      <c r="B8" s="220"/>
      <c r="C8" s="220"/>
      <c r="D8" s="224">
        <v>1003</v>
      </c>
      <c r="E8" s="225" t="s">
        <v>264</v>
      </c>
    </row>
    <row r="9" spans="1:5" ht="16.2" thickBot="1" x14ac:dyDescent="0.35">
      <c r="A9" s="220"/>
      <c r="B9" s="220"/>
      <c r="C9" s="220"/>
      <c r="D9" s="226">
        <v>1004</v>
      </c>
      <c r="E9" s="227" t="s">
        <v>265</v>
      </c>
    </row>
  </sheetData>
  <sheetProtection sheet="1" objects="1" scenarios="1"/>
  <mergeCells count="1">
    <mergeCell ref="A1:D1"/>
  </mergeCells>
  <pageMargins left="0.7" right="0.7" top="0.78740157499999996" bottom="0.78740157499999996"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96942-D8F8-449D-A4A3-51AB89D731BD}">
  <sheetPr>
    <tabColor theme="1"/>
  </sheetPr>
  <dimension ref="A1:E9"/>
  <sheetViews>
    <sheetView workbookViewId="0">
      <selection sqref="A1:D1"/>
    </sheetView>
  </sheetViews>
  <sheetFormatPr baseColWidth="10" defaultRowHeight="14.4" x14ac:dyDescent="0.3"/>
  <cols>
    <col min="1" max="1" width="16.5546875" style="131" bestFit="1" customWidth="1"/>
    <col min="2" max="2" width="19" style="131" customWidth="1"/>
    <col min="3" max="16384" width="11.5546875" style="131"/>
  </cols>
  <sheetData>
    <row r="1" spans="1:5" x14ac:dyDescent="0.3">
      <c r="A1" s="326" t="s">
        <v>52</v>
      </c>
      <c r="B1" s="326"/>
      <c r="C1" s="326"/>
      <c r="D1" s="326"/>
    </row>
    <row r="3" spans="1:5" ht="15" thickBot="1" x14ac:dyDescent="0.35"/>
    <row r="4" spans="1:5" ht="16.2" thickBot="1" x14ac:dyDescent="0.35">
      <c r="A4" s="218" t="s">
        <v>260</v>
      </c>
      <c r="B4" s="219" t="s">
        <v>261</v>
      </c>
      <c r="C4" s="220"/>
      <c r="D4" s="220"/>
      <c r="E4" s="220"/>
    </row>
    <row r="5" spans="1:5" ht="16.2" thickBot="1" x14ac:dyDescent="0.35">
      <c r="A5" s="228">
        <v>1002</v>
      </c>
      <c r="B5" s="221" t="str">
        <f>VLOOKUP(A5,D6:E9,2,0)</f>
        <v>Tisch</v>
      </c>
      <c r="C5" s="220"/>
      <c r="D5" s="220"/>
      <c r="E5" s="220"/>
    </row>
    <row r="6" spans="1:5" ht="15.6" x14ac:dyDescent="0.3">
      <c r="A6" s="220"/>
      <c r="B6" s="220"/>
      <c r="C6" s="220"/>
      <c r="D6" s="222">
        <v>1001</v>
      </c>
      <c r="E6" s="223" t="s">
        <v>262</v>
      </c>
    </row>
    <row r="7" spans="1:5" ht="15.6" x14ac:dyDescent="0.3">
      <c r="A7" s="220"/>
      <c r="B7" s="220"/>
      <c r="C7" s="220"/>
      <c r="D7" s="224">
        <v>1002</v>
      </c>
      <c r="E7" s="225" t="s">
        <v>263</v>
      </c>
    </row>
    <row r="8" spans="1:5" ht="15.6" x14ac:dyDescent="0.3">
      <c r="A8" s="220"/>
      <c r="B8" s="220"/>
      <c r="C8" s="220"/>
      <c r="D8" s="224">
        <v>1003</v>
      </c>
      <c r="E8" s="225" t="s">
        <v>264</v>
      </c>
    </row>
    <row r="9" spans="1:5" ht="16.2" thickBot="1" x14ac:dyDescent="0.35">
      <c r="A9" s="220"/>
      <c r="B9" s="220"/>
      <c r="C9" s="220"/>
      <c r="D9" s="226">
        <v>1004</v>
      </c>
      <c r="E9" s="227" t="s">
        <v>265</v>
      </c>
    </row>
  </sheetData>
  <sheetProtection sheet="1" objects="1" scenarios="1"/>
  <mergeCells count="1">
    <mergeCell ref="A1:D1"/>
  </mergeCells>
  <pageMargins left="0.7" right="0.7" top="0.78740157499999996" bottom="0.78740157499999996"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8F7DE-F41D-4800-B4C9-733309D92CC3}">
  <sheetPr>
    <tabColor theme="1"/>
  </sheetPr>
  <dimension ref="A1:G10"/>
  <sheetViews>
    <sheetView workbookViewId="0">
      <selection sqref="A1:D1"/>
    </sheetView>
  </sheetViews>
  <sheetFormatPr baseColWidth="10" defaultRowHeight="14.4" x14ac:dyDescent="0.3"/>
  <cols>
    <col min="1" max="1" width="16.5546875" style="131" bestFit="1" customWidth="1"/>
    <col min="2" max="2" width="19" style="131" customWidth="1"/>
    <col min="3" max="16384" width="11.5546875" style="131"/>
  </cols>
  <sheetData>
    <row r="1" spans="1:7" x14ac:dyDescent="0.3">
      <c r="A1" s="313" t="s">
        <v>267</v>
      </c>
      <c r="B1" s="313"/>
      <c r="C1" s="313"/>
      <c r="D1" s="313"/>
    </row>
    <row r="3" spans="1:7" x14ac:dyDescent="0.3">
      <c r="A3" s="338" t="s">
        <v>268</v>
      </c>
      <c r="B3" s="338"/>
      <c r="C3" s="338"/>
      <c r="D3" s="338"/>
      <c r="E3" s="338"/>
      <c r="F3" s="338"/>
      <c r="G3" s="338"/>
    </row>
    <row r="4" spans="1:7" ht="15" thickBot="1" x14ac:dyDescent="0.35"/>
    <row r="5" spans="1:7" ht="16.2" thickBot="1" x14ac:dyDescent="0.35">
      <c r="A5" s="218" t="s">
        <v>260</v>
      </c>
      <c r="B5" s="219" t="s">
        <v>261</v>
      </c>
      <c r="C5" s="220"/>
      <c r="D5" s="220"/>
      <c r="E5" s="220"/>
    </row>
    <row r="6" spans="1:7" ht="16.2" thickBot="1" x14ac:dyDescent="0.35">
      <c r="A6" s="228"/>
      <c r="B6" s="229"/>
      <c r="C6" s="220"/>
      <c r="D6" s="220"/>
      <c r="E6" s="220"/>
    </row>
    <row r="7" spans="1:7" ht="15.6" x14ac:dyDescent="0.3">
      <c r="A7" s="231"/>
      <c r="B7" s="220"/>
      <c r="C7" s="220"/>
      <c r="D7" s="222">
        <v>1001</v>
      </c>
      <c r="E7" s="223" t="s">
        <v>262</v>
      </c>
    </row>
    <row r="8" spans="1:7" ht="15.6" x14ac:dyDescent="0.3">
      <c r="A8" s="220"/>
      <c r="B8" s="220"/>
      <c r="C8" s="220"/>
      <c r="D8" s="224">
        <v>1002</v>
      </c>
      <c r="E8" s="225" t="s">
        <v>263</v>
      </c>
    </row>
    <row r="9" spans="1:7" ht="15.6" x14ac:dyDescent="0.3">
      <c r="A9" s="220"/>
      <c r="B9" s="220"/>
      <c r="C9" s="220"/>
      <c r="D9" s="224">
        <v>1003</v>
      </c>
      <c r="E9" s="225" t="s">
        <v>264</v>
      </c>
    </row>
    <row r="10" spans="1:7" ht="16.2" thickBot="1" x14ac:dyDescent="0.35">
      <c r="A10" s="220"/>
      <c r="B10" s="220"/>
      <c r="C10" s="220"/>
      <c r="D10" s="226">
        <v>1004</v>
      </c>
      <c r="E10" s="227" t="s">
        <v>265</v>
      </c>
    </row>
  </sheetData>
  <sheetProtection sheet="1" objects="1" scenarios="1"/>
  <mergeCells count="2">
    <mergeCell ref="A1:D1"/>
    <mergeCell ref="A3:G3"/>
  </mergeCells>
  <pageMargins left="0.7" right="0.7" top="0.78740157499999996" bottom="0.78740157499999996"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EB82E-C718-4DA8-8244-CF429A3D56AC}">
  <sheetPr>
    <tabColor theme="1"/>
  </sheetPr>
  <dimension ref="A1:E9"/>
  <sheetViews>
    <sheetView workbookViewId="0">
      <selection sqref="A1:D1"/>
    </sheetView>
  </sheetViews>
  <sheetFormatPr baseColWidth="10" defaultRowHeight="14.4" x14ac:dyDescent="0.3"/>
  <cols>
    <col min="1" max="1" width="16.5546875" style="131" bestFit="1" customWidth="1"/>
    <col min="2" max="2" width="19" style="131" customWidth="1"/>
    <col min="3" max="16384" width="11.5546875" style="131"/>
  </cols>
  <sheetData>
    <row r="1" spans="1:5" x14ac:dyDescent="0.3">
      <c r="A1" s="326" t="s">
        <v>52</v>
      </c>
      <c r="B1" s="326"/>
      <c r="C1" s="326"/>
      <c r="D1" s="326"/>
    </row>
    <row r="3" spans="1:5" ht="15" thickBot="1" x14ac:dyDescent="0.35"/>
    <row r="4" spans="1:5" ht="16.2" thickBot="1" x14ac:dyDescent="0.35">
      <c r="A4" s="218" t="s">
        <v>260</v>
      </c>
      <c r="B4" s="219" t="s">
        <v>261</v>
      </c>
      <c r="C4" s="220"/>
      <c r="D4" s="220"/>
      <c r="E4" s="220"/>
    </row>
    <row r="5" spans="1:5" ht="16.2" thickBot="1" x14ac:dyDescent="0.35">
      <c r="A5" s="228">
        <v>1004</v>
      </c>
      <c r="B5" s="230" t="str">
        <f>VLOOKUP(A5,D6:E9,2,0)</f>
        <v>Teppich</v>
      </c>
      <c r="C5" s="220"/>
      <c r="D5" s="220"/>
      <c r="E5" s="220"/>
    </row>
    <row r="6" spans="1:5" ht="15.6" x14ac:dyDescent="0.3">
      <c r="A6" s="220"/>
      <c r="B6" s="220"/>
      <c r="C6" s="220"/>
      <c r="D6" s="222">
        <v>1001</v>
      </c>
      <c r="E6" s="223" t="s">
        <v>262</v>
      </c>
    </row>
    <row r="7" spans="1:5" ht="15.6" x14ac:dyDescent="0.3">
      <c r="A7" s="220"/>
      <c r="B7" s="220"/>
      <c r="C7" s="220"/>
      <c r="D7" s="224">
        <v>1002</v>
      </c>
      <c r="E7" s="225" t="s">
        <v>263</v>
      </c>
    </row>
    <row r="8" spans="1:5" ht="15.6" x14ac:dyDescent="0.3">
      <c r="A8" s="220"/>
      <c r="B8" s="220"/>
      <c r="C8" s="220"/>
      <c r="D8" s="224">
        <v>1003</v>
      </c>
      <c r="E8" s="225" t="s">
        <v>264</v>
      </c>
    </row>
    <row r="9" spans="1:5" ht="16.2" thickBot="1" x14ac:dyDescent="0.35">
      <c r="A9" s="220"/>
      <c r="B9" s="220"/>
      <c r="C9" s="220"/>
      <c r="D9" s="226">
        <v>1004</v>
      </c>
      <c r="E9" s="227" t="s">
        <v>265</v>
      </c>
    </row>
  </sheetData>
  <sheetProtection sheet="1" objects="1" scenarios="1"/>
  <mergeCells count="1">
    <mergeCell ref="A1:D1"/>
  </mergeCells>
  <dataValidations count="1">
    <dataValidation type="list" allowBlank="1" showInputMessage="1" showErrorMessage="1" sqref="A5" xr:uid="{3C65F1AC-619D-4B04-B721-FD28B930B7EA}">
      <formula1>$D$6:$D$9</formula1>
    </dataValidation>
  </dataValidations>
  <pageMargins left="0.7" right="0.7" top="0.78740157499999996" bottom="0.78740157499999996"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E9522-2580-48C9-9C89-5482D9799AEF}">
  <sheetPr>
    <tabColor theme="1"/>
  </sheetPr>
  <dimension ref="A1:G9"/>
  <sheetViews>
    <sheetView workbookViewId="0">
      <selection sqref="A1:D1"/>
    </sheetView>
  </sheetViews>
  <sheetFormatPr baseColWidth="10" defaultRowHeight="14.4" x14ac:dyDescent="0.3"/>
  <cols>
    <col min="1" max="1" width="16.5546875" style="131" bestFit="1" customWidth="1"/>
    <col min="2" max="2" width="19" style="131" customWidth="1"/>
    <col min="3" max="16384" width="11.5546875" style="131"/>
  </cols>
  <sheetData>
    <row r="1" spans="1:7" x14ac:dyDescent="0.3">
      <c r="A1" s="326" t="s">
        <v>269</v>
      </c>
      <c r="B1" s="326"/>
      <c r="C1" s="326"/>
      <c r="D1" s="326"/>
    </row>
    <row r="3" spans="1:7" ht="15" thickBot="1" x14ac:dyDescent="0.35"/>
    <row r="4" spans="1:7" ht="15.6" x14ac:dyDescent="0.3">
      <c r="A4" s="232" t="s">
        <v>260</v>
      </c>
      <c r="B4" s="233" t="s">
        <v>261</v>
      </c>
      <c r="C4" s="234" t="s">
        <v>168</v>
      </c>
      <c r="D4" s="220"/>
      <c r="E4" s="220"/>
      <c r="F4" s="220"/>
      <c r="G4" s="220"/>
    </row>
    <row r="5" spans="1:7" ht="16.2" thickBot="1" x14ac:dyDescent="0.35">
      <c r="A5" s="240"/>
      <c r="B5" s="241"/>
      <c r="C5" s="242"/>
      <c r="D5" s="220"/>
      <c r="E5" s="220"/>
      <c r="F5" s="220"/>
      <c r="G5" s="220"/>
    </row>
    <row r="6" spans="1:7" ht="15.6" x14ac:dyDescent="0.3">
      <c r="A6" s="220"/>
      <c r="B6" s="220"/>
      <c r="C6" s="220"/>
      <c r="D6" s="220"/>
      <c r="E6" s="222">
        <v>1001</v>
      </c>
      <c r="F6" s="236" t="s">
        <v>262</v>
      </c>
      <c r="G6" s="237">
        <v>24.5</v>
      </c>
    </row>
    <row r="7" spans="1:7" ht="15.6" x14ac:dyDescent="0.3">
      <c r="A7" s="220"/>
      <c r="B7" s="220"/>
      <c r="C7" s="220"/>
      <c r="D7" s="220"/>
      <c r="E7" s="224">
        <v>1002</v>
      </c>
      <c r="F7" s="220" t="s">
        <v>263</v>
      </c>
      <c r="G7" s="238">
        <v>60.99</v>
      </c>
    </row>
    <row r="8" spans="1:7" ht="15.6" x14ac:dyDescent="0.3">
      <c r="A8" s="220"/>
      <c r="B8" s="220"/>
      <c r="C8" s="220"/>
      <c r="D8" s="220"/>
      <c r="E8" s="224">
        <v>1003</v>
      </c>
      <c r="F8" s="220" t="s">
        <v>264</v>
      </c>
      <c r="G8" s="238">
        <v>32</v>
      </c>
    </row>
    <row r="9" spans="1:7" ht="16.2" thickBot="1" x14ac:dyDescent="0.35">
      <c r="A9" s="220"/>
      <c r="B9" s="220"/>
      <c r="C9" s="220"/>
      <c r="D9" s="220"/>
      <c r="E9" s="226">
        <v>1004</v>
      </c>
      <c r="F9" s="235" t="s">
        <v>265</v>
      </c>
      <c r="G9" s="239">
        <v>14.56</v>
      </c>
    </row>
  </sheetData>
  <sheetProtection sheet="1" objects="1" scenarios="1"/>
  <mergeCells count="1">
    <mergeCell ref="A1:D1"/>
  </mergeCells>
  <pageMargins left="0.7" right="0.7" top="0.78740157499999996" bottom="0.78740157499999996"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CFAE6-021D-4C97-A05E-E714F526D9E6}">
  <sheetPr>
    <tabColor theme="1"/>
  </sheetPr>
  <dimension ref="A1:G9"/>
  <sheetViews>
    <sheetView workbookViewId="0">
      <selection sqref="A1:D1"/>
    </sheetView>
  </sheetViews>
  <sheetFormatPr baseColWidth="10" defaultRowHeight="14.4" x14ac:dyDescent="0.3"/>
  <cols>
    <col min="1" max="1" width="16.5546875" style="131" bestFit="1" customWidth="1"/>
    <col min="2" max="2" width="19" style="131" customWidth="1"/>
    <col min="3" max="16384" width="11.5546875" style="131"/>
  </cols>
  <sheetData>
    <row r="1" spans="1:7" x14ac:dyDescent="0.3">
      <c r="A1" s="326" t="s">
        <v>52</v>
      </c>
      <c r="B1" s="326"/>
      <c r="C1" s="326"/>
      <c r="D1" s="326"/>
    </row>
    <row r="3" spans="1:7" ht="15" thickBot="1" x14ac:dyDescent="0.35"/>
    <row r="4" spans="1:7" ht="15.6" x14ac:dyDescent="0.3">
      <c r="A4" s="232" t="s">
        <v>260</v>
      </c>
      <c r="B4" s="233" t="s">
        <v>261</v>
      </c>
      <c r="C4" s="234" t="s">
        <v>168</v>
      </c>
      <c r="D4" s="220"/>
      <c r="E4" s="220"/>
      <c r="F4" s="220"/>
      <c r="G4" s="220"/>
    </row>
    <row r="5" spans="1:7" ht="16.2" thickBot="1" x14ac:dyDescent="0.35">
      <c r="A5" s="240">
        <v>1002</v>
      </c>
      <c r="B5" s="243" t="str">
        <f>VLOOKUP(A5,E6:G9,2,0)</f>
        <v>Tisch</v>
      </c>
      <c r="C5" s="244">
        <f>VLOOKUP(A5,E6:G9,3,0)</f>
        <v>60.99</v>
      </c>
      <c r="D5" s="220"/>
      <c r="E5" s="220"/>
      <c r="F5" s="220"/>
      <c r="G5" s="220"/>
    </row>
    <row r="6" spans="1:7" ht="15.6" x14ac:dyDescent="0.3">
      <c r="A6" s="220"/>
      <c r="B6" s="220"/>
      <c r="C6" s="220"/>
      <c r="D6" s="220"/>
      <c r="E6" s="222">
        <v>1001</v>
      </c>
      <c r="F6" s="236" t="s">
        <v>262</v>
      </c>
      <c r="G6" s="237">
        <v>24.5</v>
      </c>
    </row>
    <row r="7" spans="1:7" ht="15.6" x14ac:dyDescent="0.3">
      <c r="A7" s="220"/>
      <c r="B7" s="220"/>
      <c r="C7" s="220"/>
      <c r="D7" s="220"/>
      <c r="E7" s="224">
        <v>1002</v>
      </c>
      <c r="F7" s="220" t="s">
        <v>263</v>
      </c>
      <c r="G7" s="238">
        <v>60.99</v>
      </c>
    </row>
    <row r="8" spans="1:7" ht="15.6" x14ac:dyDescent="0.3">
      <c r="A8" s="220"/>
      <c r="B8" s="220"/>
      <c r="C8" s="220"/>
      <c r="D8" s="220"/>
      <c r="E8" s="224">
        <v>1003</v>
      </c>
      <c r="F8" s="220" t="s">
        <v>264</v>
      </c>
      <c r="G8" s="238">
        <v>32</v>
      </c>
    </row>
    <row r="9" spans="1:7" ht="16.2" thickBot="1" x14ac:dyDescent="0.35">
      <c r="A9" s="220"/>
      <c r="B9" s="220"/>
      <c r="C9" s="220"/>
      <c r="D9" s="220"/>
      <c r="E9" s="226">
        <v>1004</v>
      </c>
      <c r="F9" s="235" t="s">
        <v>265</v>
      </c>
      <c r="G9" s="239">
        <v>14.56</v>
      </c>
    </row>
  </sheetData>
  <sheetProtection sheet="1" objects="1" scenarios="1"/>
  <mergeCells count="1">
    <mergeCell ref="A1:D1"/>
  </mergeCells>
  <dataValidations count="1">
    <dataValidation type="list" allowBlank="1" showInputMessage="1" showErrorMessage="1" sqref="A5" xr:uid="{38B85838-81EF-4C70-967E-7650A7C25882}">
      <formula1>$E$6:$E$9</formula1>
    </dataValidation>
  </dataValidations>
  <pageMargins left="0.7" right="0.7" top="0.78740157499999996" bottom="0.78740157499999996"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D45BB-1914-4EAC-9D71-477925EDBB84}">
  <sheetPr>
    <tabColor theme="1"/>
  </sheetPr>
  <dimension ref="A1:K9"/>
  <sheetViews>
    <sheetView workbookViewId="0">
      <selection sqref="A1:D1"/>
    </sheetView>
  </sheetViews>
  <sheetFormatPr baseColWidth="10" defaultRowHeight="14.4" x14ac:dyDescent="0.3"/>
  <cols>
    <col min="1" max="1" width="17.77734375" customWidth="1"/>
    <col min="2" max="2" width="14.21875" customWidth="1"/>
    <col min="3" max="3" width="12.77734375" customWidth="1"/>
  </cols>
  <sheetData>
    <row r="1" spans="1:11" x14ac:dyDescent="0.3">
      <c r="A1" s="313" t="s">
        <v>270</v>
      </c>
      <c r="B1" s="313"/>
      <c r="C1" s="313"/>
      <c r="D1" s="313"/>
    </row>
    <row r="3" spans="1:11" ht="15" thickBot="1" x14ac:dyDescent="0.35"/>
    <row r="4" spans="1:11" ht="16.2" thickBot="1" x14ac:dyDescent="0.35">
      <c r="A4" s="218" t="s">
        <v>260</v>
      </c>
      <c r="B4" s="246" t="s">
        <v>261</v>
      </c>
      <c r="C4" s="219" t="s">
        <v>168</v>
      </c>
      <c r="D4" s="220"/>
      <c r="E4" s="220"/>
      <c r="F4" s="220"/>
      <c r="G4" s="220"/>
    </row>
    <row r="5" spans="1:11" ht="16.2" thickBot="1" x14ac:dyDescent="0.35">
      <c r="A5" s="247"/>
      <c r="B5" s="248"/>
      <c r="C5" s="249"/>
      <c r="D5" s="220"/>
      <c r="E5" s="220"/>
      <c r="F5" s="220"/>
      <c r="G5" s="220"/>
      <c r="I5" s="400" t="s">
        <v>271</v>
      </c>
      <c r="J5" s="401"/>
      <c r="K5" s="402"/>
    </row>
    <row r="6" spans="1:11" ht="15.6" x14ac:dyDescent="0.3">
      <c r="A6" s="247"/>
      <c r="B6" s="248"/>
      <c r="C6" s="249"/>
      <c r="D6" s="220"/>
      <c r="E6" s="222">
        <v>1001</v>
      </c>
      <c r="F6" s="236" t="s">
        <v>262</v>
      </c>
      <c r="G6" s="237">
        <v>24.5</v>
      </c>
      <c r="I6" s="403"/>
      <c r="J6" s="404"/>
      <c r="K6" s="405"/>
    </row>
    <row r="7" spans="1:11" ht="16.2" thickBot="1" x14ac:dyDescent="0.35">
      <c r="A7" s="247"/>
      <c r="B7" s="248"/>
      <c r="C7" s="249"/>
      <c r="D7" s="220"/>
      <c r="E7" s="224">
        <v>1002</v>
      </c>
      <c r="F7" s="220" t="s">
        <v>263</v>
      </c>
      <c r="G7" s="238">
        <v>60.99</v>
      </c>
      <c r="I7" s="406"/>
      <c r="J7" s="407"/>
      <c r="K7" s="408"/>
    </row>
    <row r="8" spans="1:11" ht="16.2" thickBot="1" x14ac:dyDescent="0.35">
      <c r="A8" s="240"/>
      <c r="B8" s="241"/>
      <c r="C8" s="242"/>
      <c r="D8" s="220"/>
      <c r="E8" s="224">
        <v>1003</v>
      </c>
      <c r="F8" s="220" t="s">
        <v>264</v>
      </c>
      <c r="G8" s="238">
        <v>32</v>
      </c>
    </row>
    <row r="9" spans="1:11" ht="16.2" thickBot="1" x14ac:dyDescent="0.35">
      <c r="A9" s="220"/>
      <c r="B9" s="245" t="s">
        <v>108</v>
      </c>
      <c r="C9" s="229"/>
      <c r="D9" s="220"/>
      <c r="E9" s="226">
        <v>1004</v>
      </c>
      <c r="F9" s="235" t="s">
        <v>265</v>
      </c>
      <c r="G9" s="239">
        <v>14.56</v>
      </c>
    </row>
  </sheetData>
  <sheetProtection sheet="1" objects="1" scenarios="1"/>
  <mergeCells count="2">
    <mergeCell ref="A1:D1"/>
    <mergeCell ref="I5:K7"/>
  </mergeCells>
  <pageMargins left="0.7" right="0.7" top="0.78740157499999996" bottom="0.78740157499999996"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16781-F899-4BDD-8D79-31A0263B9B5B}">
  <sheetPr>
    <tabColor theme="1"/>
  </sheetPr>
  <dimension ref="A1:G9"/>
  <sheetViews>
    <sheetView workbookViewId="0">
      <selection sqref="A1:D1"/>
    </sheetView>
  </sheetViews>
  <sheetFormatPr baseColWidth="10" defaultRowHeight="14.4" x14ac:dyDescent="0.3"/>
  <cols>
    <col min="1" max="1" width="17.77734375" style="131" customWidth="1"/>
    <col min="2" max="2" width="14.21875" style="131" customWidth="1"/>
    <col min="3" max="3" width="12.77734375" style="131" customWidth="1"/>
    <col min="4" max="16384" width="11.5546875" style="131"/>
  </cols>
  <sheetData>
    <row r="1" spans="1:7" x14ac:dyDescent="0.3">
      <c r="A1" s="326" t="s">
        <v>52</v>
      </c>
      <c r="B1" s="326"/>
      <c r="C1" s="326"/>
      <c r="D1" s="326"/>
    </row>
    <row r="3" spans="1:7" ht="15" thickBot="1" x14ac:dyDescent="0.35"/>
    <row r="4" spans="1:7" ht="16.2" thickBot="1" x14ac:dyDescent="0.35">
      <c r="A4" s="218" t="s">
        <v>260</v>
      </c>
      <c r="B4" s="246" t="s">
        <v>261</v>
      </c>
      <c r="C4" s="219" t="s">
        <v>168</v>
      </c>
      <c r="D4" s="220"/>
      <c r="E4" s="220"/>
      <c r="F4" s="220"/>
      <c r="G4" s="220"/>
    </row>
    <row r="5" spans="1:7" ht="16.2" thickBot="1" x14ac:dyDescent="0.35">
      <c r="A5" s="247">
        <v>1001</v>
      </c>
      <c r="B5" s="250" t="str">
        <f>VLOOKUP(A5,$E$6:$G$9,2,0)</f>
        <v>Stuhl</v>
      </c>
      <c r="C5" s="251">
        <f>VLOOKUP(A5,$E$6:$G$9,3,0)</f>
        <v>24.5</v>
      </c>
      <c r="D5" s="220"/>
      <c r="E5" s="220"/>
      <c r="F5" s="220"/>
      <c r="G5" s="220"/>
    </row>
    <row r="6" spans="1:7" ht="15.6" x14ac:dyDescent="0.3">
      <c r="A6" s="247">
        <v>1002</v>
      </c>
      <c r="B6" s="250" t="str">
        <f t="shared" ref="B6:B8" si="0">VLOOKUP(A6,$E$6:$G$9,2,0)</f>
        <v>Tisch</v>
      </c>
      <c r="C6" s="251">
        <f t="shared" ref="C6:C8" si="1">VLOOKUP(A6,$E$6:$G$9,3,0)</f>
        <v>60.99</v>
      </c>
      <c r="D6" s="220"/>
      <c r="E6" s="222">
        <v>1001</v>
      </c>
      <c r="F6" s="236" t="s">
        <v>262</v>
      </c>
      <c r="G6" s="237">
        <v>24.5</v>
      </c>
    </row>
    <row r="7" spans="1:7" ht="15.6" x14ac:dyDescent="0.3">
      <c r="A7" s="247">
        <v>1004</v>
      </c>
      <c r="B7" s="250" t="str">
        <f t="shared" si="0"/>
        <v>Teppich</v>
      </c>
      <c r="C7" s="251">
        <f t="shared" si="1"/>
        <v>14.56</v>
      </c>
      <c r="D7" s="220"/>
      <c r="E7" s="224">
        <v>1002</v>
      </c>
      <c r="F7" s="220" t="s">
        <v>263</v>
      </c>
      <c r="G7" s="238">
        <v>60.99</v>
      </c>
    </row>
    <row r="8" spans="1:7" ht="16.2" thickBot="1" x14ac:dyDescent="0.35">
      <c r="A8" s="240">
        <v>1003</v>
      </c>
      <c r="B8" s="243" t="str">
        <f t="shared" si="0"/>
        <v>Lampe</v>
      </c>
      <c r="C8" s="244">
        <f t="shared" si="1"/>
        <v>32</v>
      </c>
      <c r="D8" s="220"/>
      <c r="E8" s="224">
        <v>1003</v>
      </c>
      <c r="F8" s="220" t="s">
        <v>264</v>
      </c>
      <c r="G8" s="238">
        <v>32</v>
      </c>
    </row>
    <row r="9" spans="1:7" ht="16.2" thickBot="1" x14ac:dyDescent="0.35">
      <c r="A9" s="220"/>
      <c r="B9" s="245" t="s">
        <v>108</v>
      </c>
      <c r="C9" s="252">
        <f>SUM(C5:C8)</f>
        <v>132.05000000000001</v>
      </c>
      <c r="D9" s="220"/>
      <c r="E9" s="226">
        <v>1004</v>
      </c>
      <c r="F9" s="235" t="s">
        <v>265</v>
      </c>
      <c r="G9" s="239">
        <v>14.56</v>
      </c>
    </row>
  </sheetData>
  <sheetProtection sheet="1" objects="1" scenarios="1"/>
  <mergeCells count="1">
    <mergeCell ref="A1:D1"/>
  </mergeCells>
  <dataValidations count="1">
    <dataValidation type="list" allowBlank="1" showInputMessage="1" showErrorMessage="1" sqref="A5:A8" xr:uid="{33268D8D-FF07-4AD9-B759-8E77D065F00C}">
      <formula1>$E$6:$E$9</formula1>
    </dataValidation>
  </dataValidations>
  <pageMargins left="0.7" right="0.7" top="0.78740157499999996" bottom="0.78740157499999996"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5FB13-A201-4135-B2E0-B517CD82A58A}">
  <sheetPr>
    <tabColor theme="1"/>
  </sheetPr>
  <dimension ref="A1:I9"/>
  <sheetViews>
    <sheetView workbookViewId="0">
      <selection sqref="A1:E1"/>
    </sheetView>
  </sheetViews>
  <sheetFormatPr baseColWidth="10" defaultRowHeight="14.4" x14ac:dyDescent="0.3"/>
  <cols>
    <col min="1" max="1" width="16.77734375" customWidth="1"/>
    <col min="2" max="2" width="15.44140625" customWidth="1"/>
    <col min="3" max="3" width="13.33203125" customWidth="1"/>
    <col min="4" max="4" width="18.33203125" customWidth="1"/>
    <col min="5" max="5" width="14.77734375" customWidth="1"/>
  </cols>
  <sheetData>
    <row r="1" spans="1:9" x14ac:dyDescent="0.3">
      <c r="A1" s="313" t="s">
        <v>274</v>
      </c>
      <c r="B1" s="313"/>
      <c r="C1" s="313"/>
      <c r="D1" s="313"/>
      <c r="E1" s="313"/>
    </row>
    <row r="3" spans="1:9" ht="15" thickBot="1" x14ac:dyDescent="0.35"/>
    <row r="4" spans="1:9" ht="16.2" thickBot="1" x14ac:dyDescent="0.35">
      <c r="A4" s="218" t="s">
        <v>260</v>
      </c>
      <c r="B4" s="246" t="s">
        <v>261</v>
      </c>
      <c r="C4" s="246" t="s">
        <v>114</v>
      </c>
      <c r="D4" s="246" t="s">
        <v>275</v>
      </c>
      <c r="E4" s="219" t="s">
        <v>273</v>
      </c>
      <c r="F4" s="220"/>
      <c r="G4" s="220"/>
      <c r="H4" s="220"/>
      <c r="I4" s="220"/>
    </row>
    <row r="5" spans="1:9" ht="30" customHeight="1" thickBot="1" x14ac:dyDescent="0.35">
      <c r="A5" s="262"/>
      <c r="B5" s="263"/>
      <c r="C5" s="263"/>
      <c r="D5" s="263"/>
      <c r="E5" s="264"/>
      <c r="F5" s="220"/>
      <c r="G5" s="220"/>
      <c r="H5" s="220"/>
      <c r="I5" s="220"/>
    </row>
    <row r="6" spans="1:9" ht="30" customHeight="1" x14ac:dyDescent="0.3">
      <c r="A6" s="262"/>
      <c r="B6" s="263"/>
      <c r="C6" s="263"/>
      <c r="D6" s="263"/>
      <c r="E6" s="264"/>
      <c r="F6" s="220"/>
      <c r="G6" s="254">
        <v>1001</v>
      </c>
      <c r="H6" s="255" t="s">
        <v>262</v>
      </c>
      <c r="I6" s="256">
        <v>24.5</v>
      </c>
    </row>
    <row r="7" spans="1:9" ht="30" customHeight="1" x14ac:dyDescent="0.3">
      <c r="A7" s="262"/>
      <c r="B7" s="263"/>
      <c r="C7" s="263"/>
      <c r="D7" s="263"/>
      <c r="E7" s="264"/>
      <c r="F7" s="220"/>
      <c r="G7" s="253">
        <v>1002</v>
      </c>
      <c r="H7" s="231" t="s">
        <v>263</v>
      </c>
      <c r="I7" s="257">
        <v>60.99</v>
      </c>
    </row>
    <row r="8" spans="1:9" ht="30" customHeight="1" thickBot="1" x14ac:dyDescent="0.35">
      <c r="A8" s="265"/>
      <c r="B8" s="266"/>
      <c r="C8" s="266"/>
      <c r="D8" s="266"/>
      <c r="E8" s="267"/>
      <c r="F8" s="220"/>
      <c r="G8" s="253">
        <v>1003</v>
      </c>
      <c r="H8" s="231" t="s">
        <v>264</v>
      </c>
      <c r="I8" s="257">
        <v>32</v>
      </c>
    </row>
    <row r="9" spans="1:9" ht="30" customHeight="1" thickBot="1" x14ac:dyDescent="0.35">
      <c r="A9" s="231"/>
      <c r="B9" s="231"/>
      <c r="C9" s="231"/>
      <c r="D9" s="260" t="s">
        <v>108</v>
      </c>
      <c r="E9" s="268"/>
      <c r="F9" s="220"/>
      <c r="G9" s="258">
        <v>1004</v>
      </c>
      <c r="H9" s="259" t="s">
        <v>265</v>
      </c>
      <c r="I9" s="261">
        <v>14.56</v>
      </c>
    </row>
  </sheetData>
  <sheetProtection sheet="1" objects="1" scenarios="1"/>
  <mergeCells count="1">
    <mergeCell ref="A1:E1"/>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56B6-9D85-4DF7-9514-8B519F09BB11}">
  <sheetPr>
    <tabColor theme="5" tint="0.59999389629810485"/>
  </sheetPr>
  <dimension ref="A1:G8"/>
  <sheetViews>
    <sheetView zoomScale="130" zoomScaleNormal="130" workbookViewId="0">
      <selection sqref="A1:C1"/>
    </sheetView>
  </sheetViews>
  <sheetFormatPr baseColWidth="10" defaultRowHeight="14.4" x14ac:dyDescent="0.3"/>
  <cols>
    <col min="1" max="1" width="9.33203125" customWidth="1"/>
    <col min="2" max="2" width="10.88671875" customWidth="1"/>
    <col min="4" max="4" width="27.5546875" customWidth="1"/>
    <col min="5" max="5" width="27.21875" customWidth="1"/>
    <col min="6" max="6" width="27" customWidth="1"/>
    <col min="7" max="7" width="27.5546875" customWidth="1"/>
  </cols>
  <sheetData>
    <row r="1" spans="1:7" x14ac:dyDescent="0.3">
      <c r="A1" s="306" t="s">
        <v>59</v>
      </c>
      <c r="B1" s="306"/>
      <c r="C1" s="306"/>
      <c r="D1" s="68"/>
    </row>
    <row r="2" spans="1:7" ht="15" thickBot="1" x14ac:dyDescent="0.35"/>
    <row r="3" spans="1:7" s="3" customFormat="1" ht="32.4" x14ac:dyDescent="0.35">
      <c r="A3" s="307" t="s">
        <v>11</v>
      </c>
      <c r="B3" s="309" t="s">
        <v>12</v>
      </c>
      <c r="C3" s="311"/>
      <c r="D3" s="33" t="s">
        <v>32</v>
      </c>
      <c r="E3" s="34" t="s">
        <v>31</v>
      </c>
      <c r="F3" s="33" t="s">
        <v>33</v>
      </c>
      <c r="G3" s="35" t="s">
        <v>34</v>
      </c>
    </row>
    <row r="4" spans="1:7" s="3" customFormat="1" ht="19.2" customHeight="1" thickBot="1" x14ac:dyDescent="0.35">
      <c r="A4" s="308"/>
      <c r="B4" s="310"/>
      <c r="C4" s="311"/>
      <c r="D4" s="30" t="s">
        <v>60</v>
      </c>
      <c r="E4" s="31" t="s">
        <v>61</v>
      </c>
      <c r="F4" s="30" t="s">
        <v>62</v>
      </c>
      <c r="G4" s="32" t="s">
        <v>63</v>
      </c>
    </row>
    <row r="5" spans="1:7" ht="15" thickBot="1" x14ac:dyDescent="0.35">
      <c r="A5" s="54">
        <v>65</v>
      </c>
      <c r="B5" s="55">
        <v>4</v>
      </c>
      <c r="C5" s="311"/>
      <c r="D5" s="97"/>
      <c r="E5" s="95"/>
      <c r="F5" s="98"/>
      <c r="G5" s="95"/>
    </row>
    <row r="6" spans="1:7" x14ac:dyDescent="0.3">
      <c r="C6" s="9"/>
      <c r="D6" s="36" t="s">
        <v>39</v>
      </c>
      <c r="E6" s="36" t="s">
        <v>39</v>
      </c>
      <c r="F6" s="36" t="s">
        <v>39</v>
      </c>
      <c r="G6" s="36" t="s">
        <v>39</v>
      </c>
    </row>
    <row r="7" spans="1:7" ht="33.6" customHeight="1" x14ac:dyDescent="0.3">
      <c r="C7" s="9"/>
      <c r="D7" s="312" t="s">
        <v>50</v>
      </c>
      <c r="E7" s="312"/>
      <c r="F7" s="312"/>
      <c r="G7" s="312"/>
    </row>
    <row r="8" spans="1:7" x14ac:dyDescent="0.3">
      <c r="C8" s="9"/>
    </row>
  </sheetData>
  <sheetProtection sheet="1" objects="1" scenarios="1"/>
  <mergeCells count="5">
    <mergeCell ref="A1:C1"/>
    <mergeCell ref="A3:A4"/>
    <mergeCell ref="B3:B4"/>
    <mergeCell ref="C3:C5"/>
    <mergeCell ref="D7:G7"/>
  </mergeCells>
  <pageMargins left="0.7" right="0.7" top="0.78740157499999996" bottom="0.78740157499999996" header="0.3" footer="0.3"/>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81680-9EBF-4957-B9BD-335088EFA592}">
  <sheetPr>
    <tabColor theme="1"/>
  </sheetPr>
  <dimension ref="A1:I9"/>
  <sheetViews>
    <sheetView workbookViewId="0">
      <selection activeCell="A2" sqref="A2"/>
    </sheetView>
  </sheetViews>
  <sheetFormatPr baseColWidth="10" defaultRowHeight="14.4" x14ac:dyDescent="0.3"/>
  <cols>
    <col min="1" max="1" width="16.77734375" style="131" customWidth="1"/>
    <col min="2" max="2" width="15.44140625" style="131" customWidth="1"/>
    <col min="3" max="3" width="13.6640625" style="131" customWidth="1"/>
    <col min="4" max="4" width="18.21875" style="131" customWidth="1"/>
    <col min="5" max="5" width="14.77734375" style="131" customWidth="1"/>
    <col min="6" max="16384" width="11.5546875" style="131"/>
  </cols>
  <sheetData>
    <row r="1" spans="1:9" x14ac:dyDescent="0.3">
      <c r="A1" s="326" t="s">
        <v>52</v>
      </c>
      <c r="B1" s="326"/>
      <c r="C1" s="326"/>
      <c r="D1" s="326"/>
      <c r="E1" s="326"/>
    </row>
    <row r="3" spans="1:9" ht="15" thickBot="1" x14ac:dyDescent="0.35"/>
    <row r="4" spans="1:9" ht="16.2" thickBot="1" x14ac:dyDescent="0.35">
      <c r="A4" s="218" t="s">
        <v>260</v>
      </c>
      <c r="B4" s="246" t="s">
        <v>261</v>
      </c>
      <c r="C4" s="246" t="s">
        <v>114</v>
      </c>
      <c r="D4" s="246" t="s">
        <v>275</v>
      </c>
      <c r="E4" s="219" t="s">
        <v>273</v>
      </c>
      <c r="F4" s="220"/>
      <c r="G4" s="220"/>
      <c r="H4" s="220"/>
      <c r="I4" s="220"/>
    </row>
    <row r="5" spans="1:9" ht="30" customHeight="1" thickBot="1" x14ac:dyDescent="0.35">
      <c r="A5" s="262">
        <v>1003</v>
      </c>
      <c r="B5" s="269" t="str">
        <f>VLOOKUP(A5,$G$6:$I$9,2,0)</f>
        <v>Lampe</v>
      </c>
      <c r="C5" s="271">
        <f>VLOOKUP(A5,$G$6:$I$9,3,0)</f>
        <v>32</v>
      </c>
      <c r="D5" s="269">
        <v>2</v>
      </c>
      <c r="E5" s="273">
        <f>C5*D5</f>
        <v>64</v>
      </c>
      <c r="F5" s="220"/>
      <c r="G5" s="220"/>
      <c r="H5" s="220"/>
      <c r="I5" s="220"/>
    </row>
    <row r="6" spans="1:9" ht="30" customHeight="1" x14ac:dyDescent="0.3">
      <c r="A6" s="262">
        <v>1001</v>
      </c>
      <c r="B6" s="269" t="str">
        <f t="shared" ref="B6:B8" si="0">VLOOKUP(A6,$G$6:$I$9,2,0)</f>
        <v>Stuhl</v>
      </c>
      <c r="C6" s="271">
        <f t="shared" ref="C6:C8" si="1">VLOOKUP(A6,$G$6:$I$9,3,0)</f>
        <v>24.5</v>
      </c>
      <c r="D6" s="269">
        <v>1</v>
      </c>
      <c r="E6" s="273">
        <f t="shared" ref="E6:E8" si="2">C6*D6</f>
        <v>24.5</v>
      </c>
      <c r="F6" s="220"/>
      <c r="G6" s="254">
        <v>1001</v>
      </c>
      <c r="H6" s="255" t="s">
        <v>262</v>
      </c>
      <c r="I6" s="256">
        <v>24.5</v>
      </c>
    </row>
    <row r="7" spans="1:9" ht="30" customHeight="1" x14ac:dyDescent="0.3">
      <c r="A7" s="262">
        <v>1002</v>
      </c>
      <c r="B7" s="269" t="str">
        <f t="shared" si="0"/>
        <v>Tisch</v>
      </c>
      <c r="C7" s="271">
        <f t="shared" si="1"/>
        <v>60.99</v>
      </c>
      <c r="D7" s="269">
        <v>5</v>
      </c>
      <c r="E7" s="273">
        <f t="shared" si="2"/>
        <v>304.95</v>
      </c>
      <c r="F7" s="220"/>
      <c r="G7" s="253">
        <v>1002</v>
      </c>
      <c r="H7" s="231" t="s">
        <v>263</v>
      </c>
      <c r="I7" s="257">
        <v>60.99</v>
      </c>
    </row>
    <row r="8" spans="1:9" ht="30" customHeight="1" thickBot="1" x14ac:dyDescent="0.35">
      <c r="A8" s="265">
        <v>1004</v>
      </c>
      <c r="B8" s="270" t="str">
        <f t="shared" si="0"/>
        <v>Teppich</v>
      </c>
      <c r="C8" s="272">
        <f t="shared" si="1"/>
        <v>14.56</v>
      </c>
      <c r="D8" s="270">
        <v>1</v>
      </c>
      <c r="E8" s="274">
        <f t="shared" si="2"/>
        <v>14.56</v>
      </c>
      <c r="F8" s="220"/>
      <c r="G8" s="253">
        <v>1003</v>
      </c>
      <c r="H8" s="231" t="s">
        <v>264</v>
      </c>
      <c r="I8" s="257">
        <v>32</v>
      </c>
    </row>
    <row r="9" spans="1:9" ht="30" customHeight="1" thickBot="1" x14ac:dyDescent="0.35">
      <c r="A9" s="231"/>
      <c r="B9" s="231"/>
      <c r="C9" s="231"/>
      <c r="D9" s="260" t="s">
        <v>108</v>
      </c>
      <c r="E9" s="275">
        <f>SUM(E5:E8)</f>
        <v>408.01</v>
      </c>
      <c r="F9" s="220"/>
      <c r="G9" s="258">
        <v>1004</v>
      </c>
      <c r="H9" s="259" t="s">
        <v>265</v>
      </c>
      <c r="I9" s="261">
        <v>14.56</v>
      </c>
    </row>
  </sheetData>
  <sheetProtection sheet="1" objects="1" scenarios="1"/>
  <mergeCells count="1">
    <mergeCell ref="A1:E1"/>
  </mergeCells>
  <dataValidations count="1">
    <dataValidation type="list" allowBlank="1" showInputMessage="1" showErrorMessage="1" sqref="A5:A8" xr:uid="{B06D9536-BFF0-45C1-BF88-D1B9A6289D03}">
      <formula1>$G$6:$G$9</formula1>
    </dataValidation>
  </dataValidation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682" r:id="rId3" name="Spinner 2">
              <controlPr locked="0" defaultSize="0" autoPict="0">
                <anchor moveWithCells="1" sizeWithCells="1">
                  <from>
                    <xdr:col>3</xdr:col>
                    <xdr:colOff>15240</xdr:colOff>
                    <xdr:row>4</xdr:row>
                    <xdr:rowOff>7620</xdr:rowOff>
                  </from>
                  <to>
                    <xdr:col>3</xdr:col>
                    <xdr:colOff>647700</xdr:colOff>
                    <xdr:row>4</xdr:row>
                    <xdr:rowOff>358140</xdr:rowOff>
                  </to>
                </anchor>
              </controlPr>
            </control>
          </mc:Choice>
        </mc:AlternateContent>
        <mc:AlternateContent xmlns:mc="http://schemas.openxmlformats.org/markup-compatibility/2006">
          <mc:Choice Requires="x14">
            <control shapeId="71686" r:id="rId4" name="Spinner 6">
              <controlPr locked="0" defaultSize="0" autoPict="0">
                <anchor moveWithCells="1" sizeWithCells="1">
                  <from>
                    <xdr:col>3</xdr:col>
                    <xdr:colOff>15240</xdr:colOff>
                    <xdr:row>5</xdr:row>
                    <xdr:rowOff>7620</xdr:rowOff>
                  </from>
                  <to>
                    <xdr:col>3</xdr:col>
                    <xdr:colOff>647700</xdr:colOff>
                    <xdr:row>5</xdr:row>
                    <xdr:rowOff>358140</xdr:rowOff>
                  </to>
                </anchor>
              </controlPr>
            </control>
          </mc:Choice>
        </mc:AlternateContent>
        <mc:AlternateContent xmlns:mc="http://schemas.openxmlformats.org/markup-compatibility/2006">
          <mc:Choice Requires="x14">
            <control shapeId="71687" r:id="rId5" name="Spinner 7">
              <controlPr locked="0" defaultSize="0" autoPict="0">
                <anchor moveWithCells="1" sizeWithCells="1">
                  <from>
                    <xdr:col>3</xdr:col>
                    <xdr:colOff>15240</xdr:colOff>
                    <xdr:row>6</xdr:row>
                    <xdr:rowOff>7620</xdr:rowOff>
                  </from>
                  <to>
                    <xdr:col>3</xdr:col>
                    <xdr:colOff>647700</xdr:colOff>
                    <xdr:row>6</xdr:row>
                    <xdr:rowOff>358140</xdr:rowOff>
                  </to>
                </anchor>
              </controlPr>
            </control>
          </mc:Choice>
        </mc:AlternateContent>
        <mc:AlternateContent xmlns:mc="http://schemas.openxmlformats.org/markup-compatibility/2006">
          <mc:Choice Requires="x14">
            <control shapeId="71688" r:id="rId6" name="Spinner 8">
              <controlPr locked="0" defaultSize="0" autoPict="0">
                <anchor moveWithCells="1" sizeWithCells="1">
                  <from>
                    <xdr:col>3</xdr:col>
                    <xdr:colOff>15240</xdr:colOff>
                    <xdr:row>7</xdr:row>
                    <xdr:rowOff>7620</xdr:rowOff>
                  </from>
                  <to>
                    <xdr:col>3</xdr:col>
                    <xdr:colOff>647700</xdr:colOff>
                    <xdr:row>7</xdr:row>
                    <xdr:rowOff>358140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64EAA-47A3-43D5-82F5-7271219E8471}">
  <sheetPr>
    <tabColor theme="1"/>
  </sheetPr>
  <dimension ref="A1:J13"/>
  <sheetViews>
    <sheetView workbookViewId="0">
      <selection sqref="A1:E1"/>
    </sheetView>
  </sheetViews>
  <sheetFormatPr baseColWidth="10" defaultRowHeight="14.4" x14ac:dyDescent="0.3"/>
  <cols>
    <col min="1" max="1" width="16.77734375" style="131" customWidth="1"/>
    <col min="2" max="2" width="15.44140625" style="131" customWidth="1"/>
    <col min="3" max="3" width="13.33203125" style="131" customWidth="1"/>
    <col min="4" max="4" width="18.33203125" style="131" customWidth="1"/>
    <col min="5" max="5" width="14.77734375" style="131" customWidth="1"/>
    <col min="6" max="16384" width="11.5546875" style="131"/>
  </cols>
  <sheetData>
    <row r="1" spans="1:10" x14ac:dyDescent="0.3">
      <c r="A1" s="313" t="s">
        <v>276</v>
      </c>
      <c r="B1" s="313"/>
      <c r="C1" s="313"/>
      <c r="D1" s="313"/>
      <c r="E1" s="313"/>
    </row>
    <row r="3" spans="1:10" ht="15" thickBot="1" x14ac:dyDescent="0.35"/>
    <row r="4" spans="1:10" ht="16.2" thickBot="1" x14ac:dyDescent="0.35">
      <c r="A4" s="218" t="s">
        <v>260</v>
      </c>
      <c r="B4" s="246" t="s">
        <v>261</v>
      </c>
      <c r="C4" s="246" t="s">
        <v>114</v>
      </c>
      <c r="D4" s="246" t="s">
        <v>275</v>
      </c>
      <c r="E4" s="219" t="s">
        <v>273</v>
      </c>
      <c r="F4" s="220"/>
      <c r="G4" s="220"/>
      <c r="H4" s="220"/>
      <c r="I4" s="220"/>
    </row>
    <row r="5" spans="1:10" ht="30" customHeight="1" thickBot="1" x14ac:dyDescent="0.35">
      <c r="A5" s="262"/>
      <c r="B5" s="263"/>
      <c r="C5" s="263"/>
      <c r="D5" s="263"/>
      <c r="E5" s="264"/>
      <c r="F5" s="220"/>
      <c r="G5" s="220"/>
      <c r="H5" s="220"/>
      <c r="I5" s="220"/>
    </row>
    <row r="6" spans="1:10" ht="30" customHeight="1" x14ac:dyDescent="0.3">
      <c r="A6" s="262"/>
      <c r="B6" s="263"/>
      <c r="C6" s="263"/>
      <c r="D6" s="263"/>
      <c r="E6" s="264"/>
      <c r="F6" s="220"/>
      <c r="G6" s="254">
        <v>1001</v>
      </c>
      <c r="H6" s="255" t="s">
        <v>262</v>
      </c>
      <c r="I6" s="256">
        <v>24.5</v>
      </c>
    </row>
    <row r="7" spans="1:10" ht="30" customHeight="1" x14ac:dyDescent="0.3">
      <c r="A7" s="262"/>
      <c r="B7" s="263"/>
      <c r="C7" s="263"/>
      <c r="D7" s="263"/>
      <c r="E7" s="264"/>
      <c r="F7" s="220"/>
      <c r="G7" s="253">
        <v>1002</v>
      </c>
      <c r="H7" s="231" t="s">
        <v>263</v>
      </c>
      <c r="I7" s="257">
        <v>60.99</v>
      </c>
    </row>
    <row r="8" spans="1:10" ht="30" customHeight="1" thickBot="1" x14ac:dyDescent="0.35">
      <c r="A8" s="265"/>
      <c r="B8" s="266"/>
      <c r="C8" s="266"/>
      <c r="D8" s="266"/>
      <c r="E8" s="267"/>
      <c r="F8" s="220"/>
      <c r="G8" s="253">
        <v>1003</v>
      </c>
      <c r="H8" s="231" t="s">
        <v>264</v>
      </c>
      <c r="I8" s="257">
        <v>32</v>
      </c>
    </row>
    <row r="9" spans="1:10" ht="30" customHeight="1" thickBot="1" x14ac:dyDescent="0.35">
      <c r="A9" s="231"/>
      <c r="B9" s="231"/>
      <c r="C9" s="231"/>
      <c r="D9" s="260" t="s">
        <v>108</v>
      </c>
      <c r="E9" s="268"/>
      <c r="F9" s="220"/>
      <c r="G9" s="258">
        <v>1004</v>
      </c>
      <c r="H9" s="259" t="s">
        <v>265</v>
      </c>
      <c r="I9" s="261">
        <v>14.56</v>
      </c>
    </row>
    <row r="10" spans="1:10" ht="30" customHeight="1" thickBot="1" x14ac:dyDescent="0.35">
      <c r="A10" s="231"/>
      <c r="B10" s="231"/>
      <c r="C10" s="231"/>
      <c r="D10" s="260" t="s">
        <v>278</v>
      </c>
      <c r="E10" s="229"/>
      <c r="F10" s="220"/>
      <c r="G10" s="276"/>
      <c r="H10" s="276"/>
      <c r="I10" s="277"/>
    </row>
    <row r="11" spans="1:10" ht="30" customHeight="1" thickBot="1" x14ac:dyDescent="0.35">
      <c r="A11" s="231"/>
      <c r="B11" s="231"/>
      <c r="C11" s="231"/>
      <c r="D11" s="278" t="s">
        <v>78</v>
      </c>
      <c r="E11" s="242"/>
      <c r="F11" s="220"/>
      <c r="G11" s="276"/>
      <c r="H11" s="276"/>
      <c r="I11" s="277"/>
    </row>
    <row r="12" spans="1:10" x14ac:dyDescent="0.3">
      <c r="G12" s="409" t="s">
        <v>277</v>
      </c>
      <c r="H12" s="410"/>
      <c r="I12" s="410"/>
      <c r="J12" s="411"/>
    </row>
    <row r="13" spans="1:10" ht="15" thickBot="1" x14ac:dyDescent="0.35">
      <c r="G13" s="412"/>
      <c r="H13" s="413"/>
      <c r="I13" s="413"/>
      <c r="J13" s="414"/>
    </row>
  </sheetData>
  <sheetProtection sheet="1" objects="1" scenarios="1"/>
  <mergeCells count="2">
    <mergeCell ref="A1:E1"/>
    <mergeCell ref="G12:J13"/>
  </mergeCells>
  <pageMargins left="0.7" right="0.7" top="0.78740157499999996" bottom="0.78740157499999996" header="0.3" footer="0.3"/>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960A-08FD-496D-AFEF-FB2655B7290F}">
  <sheetPr>
    <tabColor theme="1"/>
  </sheetPr>
  <dimension ref="A1:J13"/>
  <sheetViews>
    <sheetView workbookViewId="0">
      <selection sqref="A1:E1"/>
    </sheetView>
  </sheetViews>
  <sheetFormatPr baseColWidth="10" defaultRowHeight="14.4" x14ac:dyDescent="0.3"/>
  <cols>
    <col min="1" max="1" width="16.77734375" style="131" customWidth="1"/>
    <col min="2" max="2" width="15.44140625" style="131" customWidth="1"/>
    <col min="3" max="3" width="13.6640625" style="131" customWidth="1"/>
    <col min="4" max="4" width="18.21875" style="131" customWidth="1"/>
    <col min="5" max="5" width="14.77734375" style="131" customWidth="1"/>
    <col min="6" max="16384" width="11.5546875" style="131"/>
  </cols>
  <sheetData>
    <row r="1" spans="1:10" x14ac:dyDescent="0.3">
      <c r="A1" s="326" t="s">
        <v>52</v>
      </c>
      <c r="B1" s="326"/>
      <c r="C1" s="326"/>
      <c r="D1" s="326"/>
      <c r="E1" s="326"/>
    </row>
    <row r="3" spans="1:10" ht="15" thickBot="1" x14ac:dyDescent="0.35"/>
    <row r="4" spans="1:10" ht="16.2" thickBot="1" x14ac:dyDescent="0.35">
      <c r="A4" s="218" t="s">
        <v>260</v>
      </c>
      <c r="B4" s="246" t="s">
        <v>261</v>
      </c>
      <c r="C4" s="246" t="s">
        <v>114</v>
      </c>
      <c r="D4" s="246" t="s">
        <v>275</v>
      </c>
      <c r="E4" s="219" t="s">
        <v>273</v>
      </c>
      <c r="F4" s="220"/>
      <c r="G4" s="220"/>
      <c r="H4" s="220"/>
      <c r="I4" s="220"/>
    </row>
    <row r="5" spans="1:10" ht="30" customHeight="1" thickBot="1" x14ac:dyDescent="0.35">
      <c r="A5" s="262">
        <v>1003</v>
      </c>
      <c r="B5" s="269" t="str">
        <f>VLOOKUP(A5,$G$6:$I$9,2,0)</f>
        <v>Lampe</v>
      </c>
      <c r="C5" s="271">
        <f>VLOOKUP(A5,$G$6:$I$9,3,0)</f>
        <v>32</v>
      </c>
      <c r="D5" s="269">
        <v>2</v>
      </c>
      <c r="E5" s="273">
        <f>C5*D5</f>
        <v>64</v>
      </c>
      <c r="F5" s="220"/>
      <c r="G5" s="220"/>
      <c r="H5" s="220"/>
      <c r="I5" s="220"/>
    </row>
    <row r="6" spans="1:10" ht="30" customHeight="1" x14ac:dyDescent="0.3">
      <c r="A6" s="262">
        <v>1001</v>
      </c>
      <c r="B6" s="269" t="str">
        <f t="shared" ref="B6:B8" si="0">VLOOKUP(A6,$G$6:$I$9,2,0)</f>
        <v>Stuhl</v>
      </c>
      <c r="C6" s="271">
        <f t="shared" ref="C6:C8" si="1">VLOOKUP(A6,$G$6:$I$9,3,0)</f>
        <v>24.5</v>
      </c>
      <c r="D6" s="269">
        <v>1</v>
      </c>
      <c r="E6" s="273">
        <f t="shared" ref="E6:E8" si="2">C6*D6</f>
        <v>24.5</v>
      </c>
      <c r="F6" s="220"/>
      <c r="G6" s="254">
        <v>1001</v>
      </c>
      <c r="H6" s="255" t="s">
        <v>262</v>
      </c>
      <c r="I6" s="256">
        <v>24.5</v>
      </c>
    </row>
    <row r="7" spans="1:10" ht="30" customHeight="1" x14ac:dyDescent="0.3">
      <c r="A7" s="262">
        <v>1002</v>
      </c>
      <c r="B7" s="269" t="str">
        <f t="shared" si="0"/>
        <v>Tisch</v>
      </c>
      <c r="C7" s="271">
        <f t="shared" si="1"/>
        <v>60.99</v>
      </c>
      <c r="D7" s="269">
        <v>4</v>
      </c>
      <c r="E7" s="273">
        <f t="shared" si="2"/>
        <v>243.96</v>
      </c>
      <c r="F7" s="220"/>
      <c r="G7" s="253">
        <v>1002</v>
      </c>
      <c r="H7" s="231" t="s">
        <v>263</v>
      </c>
      <c r="I7" s="257">
        <v>60.99</v>
      </c>
    </row>
    <row r="8" spans="1:10" ht="30" customHeight="1" thickBot="1" x14ac:dyDescent="0.35">
      <c r="A8" s="265">
        <v>1004</v>
      </c>
      <c r="B8" s="270" t="str">
        <f t="shared" si="0"/>
        <v>Teppich</v>
      </c>
      <c r="C8" s="272">
        <f t="shared" si="1"/>
        <v>14.56</v>
      </c>
      <c r="D8" s="270">
        <v>1</v>
      </c>
      <c r="E8" s="274">
        <f t="shared" si="2"/>
        <v>14.56</v>
      </c>
      <c r="F8" s="220"/>
      <c r="G8" s="253">
        <v>1003</v>
      </c>
      <c r="H8" s="231" t="s">
        <v>264</v>
      </c>
      <c r="I8" s="257">
        <v>32</v>
      </c>
    </row>
    <row r="9" spans="1:10" ht="30" customHeight="1" thickBot="1" x14ac:dyDescent="0.35">
      <c r="A9" s="231"/>
      <c r="B9" s="231"/>
      <c r="C9" s="231"/>
      <c r="D9" s="260" t="s">
        <v>108</v>
      </c>
      <c r="E9" s="275">
        <f>SUM(E5:E8)</f>
        <v>347.02000000000004</v>
      </c>
      <c r="F9" s="220"/>
      <c r="G9" s="258">
        <v>1004</v>
      </c>
      <c r="H9" s="259" t="s">
        <v>265</v>
      </c>
      <c r="I9" s="261">
        <v>14.56</v>
      </c>
    </row>
    <row r="10" spans="1:10" ht="30.6" customHeight="1" thickBot="1" x14ac:dyDescent="0.35">
      <c r="D10" s="260" t="s">
        <v>278</v>
      </c>
      <c r="E10" s="279">
        <f>IF(E9&gt;=250,E9*0.08,0)</f>
        <v>27.761600000000005</v>
      </c>
    </row>
    <row r="11" spans="1:10" ht="30" customHeight="1" thickBot="1" x14ac:dyDescent="0.35">
      <c r="D11" s="278" t="s">
        <v>78</v>
      </c>
      <c r="E11" s="261">
        <f>E9-E10</f>
        <v>319.25840000000005</v>
      </c>
    </row>
    <row r="12" spans="1:10" x14ac:dyDescent="0.3">
      <c r="G12" s="409" t="s">
        <v>277</v>
      </c>
      <c r="H12" s="410"/>
      <c r="I12" s="410"/>
      <c r="J12" s="411"/>
    </row>
    <row r="13" spans="1:10" ht="15" thickBot="1" x14ac:dyDescent="0.35">
      <c r="G13" s="412"/>
      <c r="H13" s="413"/>
      <c r="I13" s="413"/>
      <c r="J13" s="414"/>
    </row>
  </sheetData>
  <sheetProtection sheet="1" objects="1" scenarios="1"/>
  <mergeCells count="2">
    <mergeCell ref="A1:E1"/>
    <mergeCell ref="G12:J13"/>
  </mergeCells>
  <dataValidations count="1">
    <dataValidation type="list" allowBlank="1" showInputMessage="1" showErrorMessage="1" sqref="A5:A8" xr:uid="{87AE3AC0-AA35-4427-BB1D-71A280F54782}">
      <formula1>$G$6:$G$9</formula1>
    </dataValidation>
  </dataValidation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3729" r:id="rId3" name="Spinner 1">
              <controlPr locked="0" defaultSize="0" autoPict="0">
                <anchor moveWithCells="1" sizeWithCells="1">
                  <from>
                    <xdr:col>3</xdr:col>
                    <xdr:colOff>15240</xdr:colOff>
                    <xdr:row>4</xdr:row>
                    <xdr:rowOff>7620</xdr:rowOff>
                  </from>
                  <to>
                    <xdr:col>3</xdr:col>
                    <xdr:colOff>647700</xdr:colOff>
                    <xdr:row>4</xdr:row>
                    <xdr:rowOff>358140</xdr:rowOff>
                  </to>
                </anchor>
              </controlPr>
            </control>
          </mc:Choice>
        </mc:AlternateContent>
        <mc:AlternateContent xmlns:mc="http://schemas.openxmlformats.org/markup-compatibility/2006">
          <mc:Choice Requires="x14">
            <control shapeId="73730" r:id="rId4" name="Spinner 2">
              <controlPr locked="0" defaultSize="0" autoPict="0">
                <anchor moveWithCells="1" sizeWithCells="1">
                  <from>
                    <xdr:col>3</xdr:col>
                    <xdr:colOff>15240</xdr:colOff>
                    <xdr:row>5</xdr:row>
                    <xdr:rowOff>7620</xdr:rowOff>
                  </from>
                  <to>
                    <xdr:col>3</xdr:col>
                    <xdr:colOff>647700</xdr:colOff>
                    <xdr:row>5</xdr:row>
                    <xdr:rowOff>358140</xdr:rowOff>
                  </to>
                </anchor>
              </controlPr>
            </control>
          </mc:Choice>
        </mc:AlternateContent>
        <mc:AlternateContent xmlns:mc="http://schemas.openxmlformats.org/markup-compatibility/2006">
          <mc:Choice Requires="x14">
            <control shapeId="73731" r:id="rId5" name="Spinner 3">
              <controlPr locked="0" defaultSize="0" autoPict="0">
                <anchor moveWithCells="1" sizeWithCells="1">
                  <from>
                    <xdr:col>3</xdr:col>
                    <xdr:colOff>15240</xdr:colOff>
                    <xdr:row>6</xdr:row>
                    <xdr:rowOff>7620</xdr:rowOff>
                  </from>
                  <to>
                    <xdr:col>3</xdr:col>
                    <xdr:colOff>647700</xdr:colOff>
                    <xdr:row>6</xdr:row>
                    <xdr:rowOff>358140</xdr:rowOff>
                  </to>
                </anchor>
              </controlPr>
            </control>
          </mc:Choice>
        </mc:AlternateContent>
        <mc:AlternateContent xmlns:mc="http://schemas.openxmlformats.org/markup-compatibility/2006">
          <mc:Choice Requires="x14">
            <control shapeId="73732" r:id="rId6" name="Spinner 4">
              <controlPr locked="0" defaultSize="0" autoPict="0">
                <anchor moveWithCells="1" sizeWithCells="1">
                  <from>
                    <xdr:col>3</xdr:col>
                    <xdr:colOff>15240</xdr:colOff>
                    <xdr:row>7</xdr:row>
                    <xdr:rowOff>7620</xdr:rowOff>
                  </from>
                  <to>
                    <xdr:col>3</xdr:col>
                    <xdr:colOff>647700</xdr:colOff>
                    <xdr:row>7</xdr:row>
                    <xdr:rowOff>358140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64D98-7762-4B7C-B960-3669E27FA66D}">
  <sheetPr>
    <tabColor theme="1"/>
  </sheetPr>
  <dimension ref="A1:K12"/>
  <sheetViews>
    <sheetView workbookViewId="0">
      <selection sqref="A1:F1"/>
    </sheetView>
  </sheetViews>
  <sheetFormatPr baseColWidth="10" defaultRowHeight="14.4" x14ac:dyDescent="0.3"/>
  <cols>
    <col min="1" max="1" width="18" customWidth="1"/>
    <col min="2" max="2" width="14.88671875" customWidth="1"/>
    <col min="3" max="3" width="17" customWidth="1"/>
    <col min="4" max="4" width="15" customWidth="1"/>
    <col min="5" max="5" width="18.5546875" customWidth="1"/>
    <col min="6" max="6" width="16.33203125" customWidth="1"/>
    <col min="7" max="7" width="14.44140625" customWidth="1"/>
  </cols>
  <sheetData>
    <row r="1" spans="1:11" ht="15" thickBot="1" x14ac:dyDescent="0.35">
      <c r="A1" s="313" t="s">
        <v>281</v>
      </c>
      <c r="B1" s="313"/>
      <c r="C1" s="313"/>
      <c r="D1" s="313"/>
      <c r="E1" s="313"/>
      <c r="F1" s="313"/>
    </row>
    <row r="2" spans="1:11" ht="18.600000000000001" thickBot="1" x14ac:dyDescent="0.4">
      <c r="A2" s="220"/>
      <c r="B2" s="220"/>
      <c r="C2" s="220"/>
      <c r="D2" s="220"/>
      <c r="E2" s="220"/>
      <c r="F2" s="220"/>
      <c r="G2" s="220"/>
      <c r="H2" s="220"/>
      <c r="I2" s="280" t="s">
        <v>172</v>
      </c>
      <c r="J2" s="281">
        <v>0.19</v>
      </c>
      <c r="K2" s="220"/>
    </row>
    <row r="3" spans="1:11" ht="16.2" thickBot="1" x14ac:dyDescent="0.35">
      <c r="A3" s="220"/>
      <c r="B3" s="220"/>
      <c r="C3" s="220"/>
      <c r="D3" s="220"/>
      <c r="E3" s="220"/>
      <c r="F3" s="220"/>
      <c r="G3" s="220"/>
      <c r="H3" s="220"/>
      <c r="I3" s="220"/>
      <c r="J3" s="220"/>
      <c r="K3" s="220"/>
    </row>
    <row r="4" spans="1:11" ht="16.2" thickBot="1" x14ac:dyDescent="0.35">
      <c r="A4" s="218" t="s">
        <v>260</v>
      </c>
      <c r="B4" s="246" t="s">
        <v>261</v>
      </c>
      <c r="C4" s="246" t="s">
        <v>279</v>
      </c>
      <c r="D4" s="246" t="s">
        <v>174</v>
      </c>
      <c r="E4" s="246" t="s">
        <v>280</v>
      </c>
      <c r="F4" s="246" t="s">
        <v>272</v>
      </c>
      <c r="G4" s="219" t="s">
        <v>273</v>
      </c>
      <c r="H4" s="220"/>
      <c r="I4" s="220"/>
      <c r="J4" s="220"/>
      <c r="K4" s="220"/>
    </row>
    <row r="5" spans="1:11" ht="30" customHeight="1" thickBot="1" x14ac:dyDescent="0.35">
      <c r="A5" s="262"/>
      <c r="B5" s="263"/>
      <c r="C5" s="263"/>
      <c r="D5" s="263"/>
      <c r="E5" s="263"/>
      <c r="F5" s="263"/>
      <c r="G5" s="264"/>
      <c r="H5" s="220"/>
      <c r="I5" s="220"/>
      <c r="J5" s="220"/>
      <c r="K5" s="220"/>
    </row>
    <row r="6" spans="1:11" ht="30" customHeight="1" x14ac:dyDescent="0.3">
      <c r="A6" s="262"/>
      <c r="B6" s="263"/>
      <c r="C6" s="263"/>
      <c r="D6" s="263"/>
      <c r="E6" s="263"/>
      <c r="F6" s="263"/>
      <c r="G6" s="264"/>
      <c r="H6" s="220"/>
      <c r="I6" s="254">
        <v>1001</v>
      </c>
      <c r="J6" s="255" t="s">
        <v>262</v>
      </c>
      <c r="K6" s="256">
        <v>24.5</v>
      </c>
    </row>
    <row r="7" spans="1:11" ht="30" customHeight="1" x14ac:dyDescent="0.3">
      <c r="A7" s="262"/>
      <c r="B7" s="263"/>
      <c r="C7" s="263"/>
      <c r="D7" s="263"/>
      <c r="E7" s="263"/>
      <c r="F7" s="263"/>
      <c r="G7" s="264"/>
      <c r="H7" s="220"/>
      <c r="I7" s="253">
        <v>1002</v>
      </c>
      <c r="J7" s="231" t="s">
        <v>263</v>
      </c>
      <c r="K7" s="257">
        <v>60.99</v>
      </c>
    </row>
    <row r="8" spans="1:11" ht="30" customHeight="1" thickBot="1" x14ac:dyDescent="0.35">
      <c r="A8" s="265"/>
      <c r="B8" s="266"/>
      <c r="C8" s="266"/>
      <c r="D8" s="266"/>
      <c r="E8" s="266"/>
      <c r="F8" s="266"/>
      <c r="G8" s="267"/>
      <c r="H8" s="220"/>
      <c r="I8" s="253">
        <v>1003</v>
      </c>
      <c r="J8" s="231" t="s">
        <v>264</v>
      </c>
      <c r="K8" s="257">
        <v>32</v>
      </c>
    </row>
    <row r="9" spans="1:11" ht="30.6" customHeight="1" thickBot="1" x14ac:dyDescent="0.35">
      <c r="A9" s="231"/>
      <c r="B9" s="231"/>
      <c r="C9" s="231"/>
      <c r="D9" s="231"/>
      <c r="E9" s="231"/>
      <c r="F9" s="260" t="s">
        <v>108</v>
      </c>
      <c r="G9" s="268"/>
      <c r="H9" s="220"/>
      <c r="I9" s="258">
        <v>1004</v>
      </c>
      <c r="J9" s="259" t="s">
        <v>265</v>
      </c>
      <c r="K9" s="261">
        <v>14.56</v>
      </c>
    </row>
    <row r="10" spans="1:11" ht="30" customHeight="1" thickBot="1" x14ac:dyDescent="0.35">
      <c r="A10" s="220"/>
      <c r="B10" s="220"/>
      <c r="C10" s="220"/>
      <c r="D10" s="220"/>
      <c r="E10" s="220"/>
      <c r="F10" s="260" t="s">
        <v>278</v>
      </c>
      <c r="G10" s="268"/>
      <c r="H10" s="220"/>
      <c r="I10" s="220"/>
      <c r="J10" s="220"/>
      <c r="K10" s="220"/>
    </row>
    <row r="11" spans="1:11" ht="30" customHeight="1" thickBot="1" x14ac:dyDescent="0.35">
      <c r="A11" s="220"/>
      <c r="B11" s="220"/>
      <c r="C11" s="220"/>
      <c r="D11" s="220"/>
      <c r="E11" s="220"/>
      <c r="F11" s="278" t="s">
        <v>78</v>
      </c>
      <c r="G11" s="267"/>
      <c r="H11" s="220"/>
      <c r="I11" s="415" t="s">
        <v>282</v>
      </c>
      <c r="J11" s="416"/>
      <c r="K11" s="417"/>
    </row>
    <row r="12" spans="1:11" ht="14.4" customHeight="1" thickBot="1" x14ac:dyDescent="0.35">
      <c r="I12" s="418"/>
      <c r="J12" s="419"/>
      <c r="K12" s="420"/>
    </row>
  </sheetData>
  <sheetProtection sheet="1" objects="1" scenarios="1"/>
  <mergeCells count="2">
    <mergeCell ref="A1:F1"/>
    <mergeCell ref="I11:K12"/>
  </mergeCells>
  <pageMargins left="0.7" right="0.7" top="0.78740157499999996" bottom="0.78740157499999996" header="0.3" footer="0.3"/>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0D844-04B1-40D3-B513-8585A8461062}">
  <sheetPr>
    <tabColor theme="1"/>
  </sheetPr>
  <dimension ref="A1:K12"/>
  <sheetViews>
    <sheetView workbookViewId="0">
      <selection sqref="A1:F1"/>
    </sheetView>
  </sheetViews>
  <sheetFormatPr baseColWidth="10" defaultRowHeight="14.4" x14ac:dyDescent="0.3"/>
  <cols>
    <col min="1" max="1" width="18" style="131" customWidth="1"/>
    <col min="2" max="2" width="14.88671875" style="131" customWidth="1"/>
    <col min="3" max="3" width="17" style="131" customWidth="1"/>
    <col min="4" max="4" width="15" style="131" customWidth="1"/>
    <col min="5" max="5" width="18.5546875" style="131" customWidth="1"/>
    <col min="6" max="6" width="16.33203125" style="131" customWidth="1"/>
    <col min="7" max="7" width="14.44140625" style="131" customWidth="1"/>
    <col min="8" max="16384" width="11.5546875" style="131"/>
  </cols>
  <sheetData>
    <row r="1" spans="1:11" ht="15" thickBot="1" x14ac:dyDescent="0.35">
      <c r="A1" s="326" t="s">
        <v>52</v>
      </c>
      <c r="B1" s="326"/>
      <c r="C1" s="326"/>
      <c r="D1" s="326"/>
      <c r="E1" s="326"/>
      <c r="F1" s="326"/>
    </row>
    <row r="2" spans="1:11" ht="18.600000000000001" thickBot="1" x14ac:dyDescent="0.4">
      <c r="A2" s="220"/>
      <c r="B2" s="220"/>
      <c r="C2" s="220"/>
      <c r="D2" s="220"/>
      <c r="E2" s="220"/>
      <c r="F2" s="220"/>
      <c r="G2" s="220"/>
      <c r="H2" s="220"/>
      <c r="I2" s="280" t="s">
        <v>172</v>
      </c>
      <c r="J2" s="281">
        <v>0.19</v>
      </c>
      <c r="K2" s="220"/>
    </row>
    <row r="3" spans="1:11" ht="16.2" thickBot="1" x14ac:dyDescent="0.35">
      <c r="A3" s="220"/>
      <c r="B3" s="220"/>
      <c r="C3" s="220"/>
      <c r="D3" s="220"/>
      <c r="E3" s="220"/>
      <c r="F3" s="220"/>
      <c r="G3" s="220"/>
      <c r="H3" s="220"/>
      <c r="I3" s="220"/>
      <c r="J3" s="220"/>
      <c r="K3" s="220"/>
    </row>
    <row r="4" spans="1:11" ht="16.2" thickBot="1" x14ac:dyDescent="0.35">
      <c r="A4" s="218" t="s">
        <v>260</v>
      </c>
      <c r="B4" s="246" t="s">
        <v>261</v>
      </c>
      <c r="C4" s="246" t="s">
        <v>279</v>
      </c>
      <c r="D4" s="246" t="s">
        <v>174</v>
      </c>
      <c r="E4" s="246" t="s">
        <v>280</v>
      </c>
      <c r="F4" s="246" t="s">
        <v>272</v>
      </c>
      <c r="G4" s="219" t="s">
        <v>273</v>
      </c>
      <c r="H4" s="220"/>
      <c r="I4" s="220"/>
      <c r="J4" s="220"/>
      <c r="K4" s="220"/>
    </row>
    <row r="5" spans="1:11" ht="30" customHeight="1" thickBot="1" x14ac:dyDescent="0.35">
      <c r="A5" s="262">
        <v>1003</v>
      </c>
      <c r="B5" s="269" t="str">
        <f>VLOOKUP(A5,$I$6:$K$9,2,0)</f>
        <v>Lampe</v>
      </c>
      <c r="C5" s="271">
        <f>VLOOKUP(A5,$I$6:$K$9,3,0)</f>
        <v>32</v>
      </c>
      <c r="D5" s="271">
        <f>C5*$J$2</f>
        <v>6.08</v>
      </c>
      <c r="E5" s="271">
        <f>C5+D5</f>
        <v>38.08</v>
      </c>
      <c r="F5" s="269">
        <v>4</v>
      </c>
      <c r="G5" s="273">
        <f>E5*F5</f>
        <v>152.32</v>
      </c>
      <c r="H5" s="220"/>
      <c r="I5" s="220"/>
      <c r="J5" s="220"/>
      <c r="K5" s="220"/>
    </row>
    <row r="6" spans="1:11" ht="30" customHeight="1" x14ac:dyDescent="0.3">
      <c r="A6" s="262">
        <v>1001</v>
      </c>
      <c r="B6" s="269" t="str">
        <f t="shared" ref="B6:B8" si="0">VLOOKUP(A6,$I$6:$K$9,2,0)</f>
        <v>Stuhl</v>
      </c>
      <c r="C6" s="271">
        <f t="shared" ref="C6:C8" si="1">VLOOKUP(A6,$I$6:$K$9,3,0)</f>
        <v>24.5</v>
      </c>
      <c r="D6" s="271">
        <f t="shared" ref="D6:D8" si="2">C6*$J$2</f>
        <v>4.6550000000000002</v>
      </c>
      <c r="E6" s="271">
        <f t="shared" ref="E6:E8" si="3">C6+D6</f>
        <v>29.155000000000001</v>
      </c>
      <c r="F6" s="269">
        <v>0</v>
      </c>
      <c r="G6" s="273">
        <f t="shared" ref="G6:G8" si="4">E6*F6</f>
        <v>0</v>
      </c>
      <c r="H6" s="220"/>
      <c r="I6" s="254">
        <v>1001</v>
      </c>
      <c r="J6" s="255" t="s">
        <v>262</v>
      </c>
      <c r="K6" s="256">
        <v>24.5</v>
      </c>
    </row>
    <row r="7" spans="1:11" ht="30" customHeight="1" x14ac:dyDescent="0.3">
      <c r="A7" s="262">
        <v>1004</v>
      </c>
      <c r="B7" s="269" t="str">
        <f t="shared" si="0"/>
        <v>Teppich</v>
      </c>
      <c r="C7" s="271">
        <f t="shared" si="1"/>
        <v>14.56</v>
      </c>
      <c r="D7" s="271">
        <f t="shared" si="2"/>
        <v>2.7664</v>
      </c>
      <c r="E7" s="271">
        <f t="shared" si="3"/>
        <v>17.3264</v>
      </c>
      <c r="F7" s="269">
        <v>1</v>
      </c>
      <c r="G7" s="273">
        <f t="shared" si="4"/>
        <v>17.3264</v>
      </c>
      <c r="H7" s="220"/>
      <c r="I7" s="253">
        <v>1002</v>
      </c>
      <c r="J7" s="231" t="s">
        <v>263</v>
      </c>
      <c r="K7" s="257">
        <v>60.99</v>
      </c>
    </row>
    <row r="8" spans="1:11" ht="30" customHeight="1" thickBot="1" x14ac:dyDescent="0.35">
      <c r="A8" s="265">
        <v>1002</v>
      </c>
      <c r="B8" s="270" t="str">
        <f t="shared" si="0"/>
        <v>Tisch</v>
      </c>
      <c r="C8" s="272">
        <f t="shared" si="1"/>
        <v>60.99</v>
      </c>
      <c r="D8" s="272">
        <f t="shared" si="2"/>
        <v>11.588100000000001</v>
      </c>
      <c r="E8" s="272">
        <f t="shared" si="3"/>
        <v>72.578100000000006</v>
      </c>
      <c r="F8" s="270">
        <v>5</v>
      </c>
      <c r="G8" s="274">
        <f t="shared" si="4"/>
        <v>362.89050000000003</v>
      </c>
      <c r="H8" s="220"/>
      <c r="I8" s="253">
        <v>1003</v>
      </c>
      <c r="J8" s="231" t="s">
        <v>264</v>
      </c>
      <c r="K8" s="257">
        <v>32</v>
      </c>
    </row>
    <row r="9" spans="1:11" ht="30.6" customHeight="1" thickBot="1" x14ac:dyDescent="0.35">
      <c r="A9" s="231"/>
      <c r="B9" s="231"/>
      <c r="C9" s="231"/>
      <c r="D9" s="231"/>
      <c r="E9" s="231"/>
      <c r="F9" s="260" t="s">
        <v>108</v>
      </c>
      <c r="G9" s="275">
        <f>SUM(G5:G8)</f>
        <v>532.53690000000006</v>
      </c>
      <c r="H9" s="220"/>
      <c r="I9" s="258">
        <v>1004</v>
      </c>
      <c r="J9" s="259" t="s">
        <v>265</v>
      </c>
      <c r="K9" s="261">
        <v>14.56</v>
      </c>
    </row>
    <row r="10" spans="1:11" ht="30" customHeight="1" thickBot="1" x14ac:dyDescent="0.35">
      <c r="A10" s="220"/>
      <c r="B10" s="220"/>
      <c r="C10" s="220"/>
      <c r="D10" s="220"/>
      <c r="E10" s="220"/>
      <c r="F10" s="260" t="s">
        <v>278</v>
      </c>
      <c r="G10" s="275">
        <f>IF(G9&gt;=250,G9*0.08,0)</f>
        <v>42.602952000000009</v>
      </c>
      <c r="H10" s="220"/>
      <c r="I10" s="220"/>
      <c r="J10" s="220"/>
      <c r="K10" s="220"/>
    </row>
    <row r="11" spans="1:11" ht="30" customHeight="1" thickBot="1" x14ac:dyDescent="0.35">
      <c r="A11" s="220"/>
      <c r="B11" s="220"/>
      <c r="C11" s="220"/>
      <c r="D11" s="220"/>
      <c r="E11" s="220"/>
      <c r="F11" s="278" t="s">
        <v>78</v>
      </c>
      <c r="G11" s="274">
        <f>G9-G10</f>
        <v>489.93394800000004</v>
      </c>
      <c r="H11" s="220"/>
      <c r="I11" s="415" t="s">
        <v>282</v>
      </c>
      <c r="J11" s="416"/>
      <c r="K11" s="417"/>
    </row>
    <row r="12" spans="1:11" ht="14.4" customHeight="1" thickBot="1" x14ac:dyDescent="0.35">
      <c r="I12" s="418"/>
      <c r="J12" s="419"/>
      <c r="K12" s="420"/>
    </row>
  </sheetData>
  <sheetProtection sheet="1" objects="1" scenarios="1"/>
  <mergeCells count="2">
    <mergeCell ref="A1:F1"/>
    <mergeCell ref="I11:K12"/>
  </mergeCells>
  <dataValidations count="1">
    <dataValidation type="list" allowBlank="1" showInputMessage="1" showErrorMessage="1" sqref="A5:A8" xr:uid="{C4942833-E2C3-4E9F-BAEA-81559655A5C3}">
      <formula1>$I$6:$I$9</formula1>
    </dataValidation>
  </dataValidation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5777" r:id="rId3" name="Spinner 1">
              <controlPr locked="0" defaultSize="0" autoPict="0">
                <anchor moveWithCells="1" sizeWithCells="1">
                  <from>
                    <xdr:col>5</xdr:col>
                    <xdr:colOff>15240</xdr:colOff>
                    <xdr:row>4</xdr:row>
                    <xdr:rowOff>22860</xdr:rowOff>
                  </from>
                  <to>
                    <xdr:col>5</xdr:col>
                    <xdr:colOff>632460</xdr:colOff>
                    <xdr:row>4</xdr:row>
                    <xdr:rowOff>342900</xdr:rowOff>
                  </to>
                </anchor>
              </controlPr>
            </control>
          </mc:Choice>
        </mc:AlternateContent>
        <mc:AlternateContent xmlns:mc="http://schemas.openxmlformats.org/markup-compatibility/2006">
          <mc:Choice Requires="x14">
            <control shapeId="75778" r:id="rId4" name="Spinner 2">
              <controlPr locked="0" defaultSize="0" autoPict="0">
                <anchor moveWithCells="1" sizeWithCells="1">
                  <from>
                    <xdr:col>5</xdr:col>
                    <xdr:colOff>15240</xdr:colOff>
                    <xdr:row>5</xdr:row>
                    <xdr:rowOff>22860</xdr:rowOff>
                  </from>
                  <to>
                    <xdr:col>5</xdr:col>
                    <xdr:colOff>632460</xdr:colOff>
                    <xdr:row>5</xdr:row>
                    <xdr:rowOff>342900</xdr:rowOff>
                  </to>
                </anchor>
              </controlPr>
            </control>
          </mc:Choice>
        </mc:AlternateContent>
        <mc:AlternateContent xmlns:mc="http://schemas.openxmlformats.org/markup-compatibility/2006">
          <mc:Choice Requires="x14">
            <control shapeId="75779" r:id="rId5" name="Spinner 3">
              <controlPr locked="0" defaultSize="0" autoPict="0">
                <anchor moveWithCells="1" sizeWithCells="1">
                  <from>
                    <xdr:col>5</xdr:col>
                    <xdr:colOff>15240</xdr:colOff>
                    <xdr:row>6</xdr:row>
                    <xdr:rowOff>22860</xdr:rowOff>
                  </from>
                  <to>
                    <xdr:col>5</xdr:col>
                    <xdr:colOff>632460</xdr:colOff>
                    <xdr:row>6</xdr:row>
                    <xdr:rowOff>342900</xdr:rowOff>
                  </to>
                </anchor>
              </controlPr>
            </control>
          </mc:Choice>
        </mc:AlternateContent>
        <mc:AlternateContent xmlns:mc="http://schemas.openxmlformats.org/markup-compatibility/2006">
          <mc:Choice Requires="x14">
            <control shapeId="75780" r:id="rId6" name="Spinner 4">
              <controlPr locked="0" defaultSize="0" autoPict="0">
                <anchor moveWithCells="1" sizeWithCells="1">
                  <from>
                    <xdr:col>5</xdr:col>
                    <xdr:colOff>15240</xdr:colOff>
                    <xdr:row>7</xdr:row>
                    <xdr:rowOff>22860</xdr:rowOff>
                  </from>
                  <to>
                    <xdr:col>5</xdr:col>
                    <xdr:colOff>632460</xdr:colOff>
                    <xdr:row>7</xdr:row>
                    <xdr:rowOff>342900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97901-6C15-4D80-9798-CDED7C67B679}">
  <dimension ref="C3:H13"/>
  <sheetViews>
    <sheetView workbookViewId="0"/>
  </sheetViews>
  <sheetFormatPr baseColWidth="10" defaultRowHeight="14.4" x14ac:dyDescent="0.3"/>
  <sheetData>
    <row r="3" spans="3:8" x14ac:dyDescent="0.3">
      <c r="C3" s="421" t="s">
        <v>283</v>
      </c>
      <c r="D3" s="422"/>
      <c r="E3" s="422"/>
      <c r="F3" s="422"/>
      <c r="G3" s="422"/>
      <c r="H3" s="422"/>
    </row>
    <row r="4" spans="3:8" x14ac:dyDescent="0.3">
      <c r="C4" s="422"/>
      <c r="D4" s="422"/>
      <c r="E4" s="422"/>
      <c r="F4" s="422"/>
      <c r="G4" s="422"/>
      <c r="H4" s="422"/>
    </row>
    <row r="5" spans="3:8" x14ac:dyDescent="0.3">
      <c r="C5" s="422"/>
      <c r="D5" s="422"/>
      <c r="E5" s="422"/>
      <c r="F5" s="422"/>
      <c r="G5" s="422"/>
      <c r="H5" s="422"/>
    </row>
    <row r="6" spans="3:8" x14ac:dyDescent="0.3">
      <c r="C6" s="422"/>
      <c r="D6" s="422"/>
      <c r="E6" s="422"/>
      <c r="F6" s="422"/>
      <c r="G6" s="422"/>
      <c r="H6" s="422"/>
    </row>
    <row r="7" spans="3:8" x14ac:dyDescent="0.3">
      <c r="C7" s="422"/>
      <c r="D7" s="422"/>
      <c r="E7" s="422"/>
      <c r="F7" s="422"/>
      <c r="G7" s="422"/>
      <c r="H7" s="422"/>
    </row>
    <row r="8" spans="3:8" x14ac:dyDescent="0.3">
      <c r="C8" s="422"/>
      <c r="D8" s="422"/>
      <c r="E8" s="422"/>
      <c r="F8" s="422"/>
      <c r="G8" s="422"/>
      <c r="H8" s="422"/>
    </row>
    <row r="9" spans="3:8" x14ac:dyDescent="0.3">
      <c r="C9" s="422"/>
      <c r="D9" s="422"/>
      <c r="E9" s="422"/>
      <c r="F9" s="422"/>
      <c r="G9" s="422"/>
      <c r="H9" s="422"/>
    </row>
    <row r="10" spans="3:8" x14ac:dyDescent="0.3">
      <c r="C10" s="422"/>
      <c r="D10" s="422"/>
      <c r="E10" s="422"/>
      <c r="F10" s="422"/>
      <c r="G10" s="422"/>
      <c r="H10" s="422"/>
    </row>
    <row r="11" spans="3:8" x14ac:dyDescent="0.3">
      <c r="C11" s="422"/>
      <c r="D11" s="422"/>
      <c r="E11" s="422"/>
      <c r="F11" s="422"/>
      <c r="G11" s="422"/>
      <c r="H11" s="422"/>
    </row>
    <row r="12" spans="3:8" x14ac:dyDescent="0.3">
      <c r="C12" s="422"/>
      <c r="D12" s="422"/>
      <c r="E12" s="422"/>
      <c r="F12" s="422"/>
      <c r="G12" s="422"/>
      <c r="H12" s="422"/>
    </row>
    <row r="13" spans="3:8" x14ac:dyDescent="0.3">
      <c r="C13" s="422"/>
      <c r="D13" s="422"/>
      <c r="E13" s="422"/>
      <c r="F13" s="422"/>
      <c r="G13" s="422"/>
      <c r="H13" s="422"/>
    </row>
  </sheetData>
  <sheetProtection sheet="1" objects="1" scenarios="1"/>
  <mergeCells count="1">
    <mergeCell ref="C3:H1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DBA9-13EA-44B4-AEFD-396F9C136837}">
  <sheetPr>
    <tabColor theme="5" tint="0.59999389629810485"/>
  </sheetPr>
  <dimension ref="A1:G8"/>
  <sheetViews>
    <sheetView zoomScale="130" zoomScaleNormal="130" workbookViewId="0">
      <selection activeCell="D5" sqref="D5"/>
    </sheetView>
  </sheetViews>
  <sheetFormatPr baseColWidth="10" defaultRowHeight="14.4" x14ac:dyDescent="0.3"/>
  <cols>
    <col min="1" max="1" width="9.33203125" customWidth="1"/>
    <col min="2" max="2" width="10.88671875" customWidth="1"/>
    <col min="4" max="4" width="27.5546875" customWidth="1"/>
    <col min="5" max="5" width="27.21875" customWidth="1"/>
    <col min="6" max="6" width="27" customWidth="1"/>
    <col min="7" max="7" width="27.5546875" customWidth="1"/>
  </cols>
  <sheetData>
    <row r="1" spans="1:7" x14ac:dyDescent="0.3">
      <c r="A1" s="313" t="s">
        <v>49</v>
      </c>
      <c r="B1" s="313"/>
      <c r="C1" s="313"/>
      <c r="D1" s="313"/>
      <c r="E1" s="313"/>
      <c r="F1" s="313"/>
      <c r="G1" s="313"/>
    </row>
    <row r="2" spans="1:7" ht="15" thickBot="1" x14ac:dyDescent="0.35"/>
    <row r="3" spans="1:7" s="3" customFormat="1" ht="32.4" x14ac:dyDescent="0.35">
      <c r="A3" s="307" t="s">
        <v>11</v>
      </c>
      <c r="B3" s="309" t="s">
        <v>12</v>
      </c>
      <c r="C3" s="311"/>
      <c r="D3" s="33" t="s">
        <v>32</v>
      </c>
      <c r="E3" s="34" t="s">
        <v>31</v>
      </c>
      <c r="F3" s="33" t="s">
        <v>33</v>
      </c>
      <c r="G3" s="35" t="s">
        <v>34</v>
      </c>
    </row>
    <row r="4" spans="1:7" s="3" customFormat="1" ht="19.2" customHeight="1" thickBot="1" x14ac:dyDescent="0.35">
      <c r="A4" s="308"/>
      <c r="B4" s="310"/>
      <c r="C4" s="311"/>
      <c r="D4" s="30" t="s">
        <v>35</v>
      </c>
      <c r="E4" s="31" t="s">
        <v>36</v>
      </c>
      <c r="F4" s="30" t="s">
        <v>37</v>
      </c>
      <c r="G4" s="32" t="s">
        <v>38</v>
      </c>
    </row>
    <row r="5" spans="1:7" ht="15" thickBot="1" x14ac:dyDescent="0.35">
      <c r="A5" s="27">
        <v>65</v>
      </c>
      <c r="B5" s="28">
        <v>4</v>
      </c>
      <c r="C5" s="311"/>
      <c r="D5" s="27">
        <f>A5+B5</f>
        <v>69</v>
      </c>
      <c r="E5" s="28">
        <f>A5-B5</f>
        <v>61</v>
      </c>
      <c r="F5" s="29">
        <f>A5*B5</f>
        <v>260</v>
      </c>
      <c r="G5" s="28">
        <f>A5/B5</f>
        <v>16.25</v>
      </c>
    </row>
    <row r="6" spans="1:7" x14ac:dyDescent="0.3">
      <c r="C6" s="9"/>
      <c r="D6" s="36" t="s">
        <v>39</v>
      </c>
      <c r="E6" s="36" t="s">
        <v>39</v>
      </c>
      <c r="F6" s="36" t="s">
        <v>39</v>
      </c>
      <c r="G6" s="36" t="s">
        <v>39</v>
      </c>
    </row>
    <row r="7" spans="1:7" ht="33.6" customHeight="1" x14ac:dyDescent="0.3">
      <c r="C7" s="9"/>
      <c r="D7" s="312" t="s">
        <v>40</v>
      </c>
      <c r="E7" s="312"/>
      <c r="F7" s="312"/>
      <c r="G7" s="312"/>
    </row>
    <row r="8" spans="1:7" x14ac:dyDescent="0.3">
      <c r="C8" s="9"/>
    </row>
  </sheetData>
  <sheetProtection sheet="1" objects="1" scenarios="1"/>
  <mergeCells count="5">
    <mergeCell ref="A3:A4"/>
    <mergeCell ref="B3:B4"/>
    <mergeCell ref="C3:C5"/>
    <mergeCell ref="D7:G7"/>
    <mergeCell ref="A1:G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49CD5-9995-45E1-8512-EE0EE0486407}">
  <sheetPr>
    <tabColor rgb="FFFFFFFF"/>
  </sheetPr>
  <dimension ref="A1:L24"/>
  <sheetViews>
    <sheetView zoomScaleNormal="100" workbookViewId="0">
      <selection sqref="A1:H1"/>
    </sheetView>
  </sheetViews>
  <sheetFormatPr baseColWidth="10" defaultRowHeight="14.4" x14ac:dyDescent="0.3"/>
  <cols>
    <col min="4" max="4" width="21.109375" customWidth="1"/>
    <col min="5" max="5" width="18.109375" customWidth="1"/>
    <col min="6" max="6" width="18" customWidth="1"/>
    <col min="7" max="7" width="12.6640625" customWidth="1"/>
    <col min="8" max="8" width="17.77734375" customWidth="1"/>
  </cols>
  <sheetData>
    <row r="1" spans="1:12" ht="31.8" customHeight="1" x14ac:dyDescent="0.3">
      <c r="A1" s="317" t="s">
        <v>45</v>
      </c>
      <c r="B1" s="317"/>
      <c r="C1" s="317"/>
      <c r="D1" s="317"/>
      <c r="E1" s="317"/>
      <c r="F1" s="317"/>
      <c r="G1" s="317"/>
      <c r="H1" s="317"/>
    </row>
    <row r="2" spans="1:12" ht="7.8" customHeight="1" thickBot="1" x14ac:dyDescent="0.35"/>
    <row r="3" spans="1:12" ht="59.4" customHeight="1" x14ac:dyDescent="0.3">
      <c r="A3" s="318" t="s">
        <v>46</v>
      </c>
      <c r="B3" s="319"/>
      <c r="C3" s="319"/>
      <c r="D3" s="320"/>
      <c r="E3" s="321" t="s">
        <v>47</v>
      </c>
      <c r="F3" s="322"/>
      <c r="G3" s="322"/>
      <c r="H3" s="323"/>
    </row>
    <row r="4" spans="1:12" x14ac:dyDescent="0.3">
      <c r="A4" s="45"/>
      <c r="B4" s="15"/>
      <c r="C4" s="15"/>
      <c r="D4" s="46"/>
      <c r="E4" s="45"/>
      <c r="F4" s="15"/>
      <c r="G4" s="15"/>
      <c r="H4" s="46"/>
    </row>
    <row r="5" spans="1:12" x14ac:dyDescent="0.3">
      <c r="A5" s="45"/>
      <c r="B5" s="15"/>
      <c r="C5" s="15"/>
      <c r="D5" s="46"/>
      <c r="E5" s="45"/>
      <c r="F5" s="15"/>
      <c r="G5" s="15"/>
      <c r="H5" s="46"/>
    </row>
    <row r="6" spans="1:12" x14ac:dyDescent="0.3">
      <c r="A6" s="45"/>
      <c r="B6" s="15"/>
      <c r="C6" s="15"/>
      <c r="D6" s="46"/>
      <c r="E6" s="45"/>
      <c r="F6" s="15"/>
      <c r="G6" s="15"/>
      <c r="H6" s="46"/>
    </row>
    <row r="7" spans="1:12" x14ac:dyDescent="0.3">
      <c r="A7" s="45"/>
      <c r="B7" s="15"/>
      <c r="C7" s="15"/>
      <c r="D7" s="46"/>
      <c r="E7" s="45"/>
      <c r="F7" s="15"/>
      <c r="G7" s="15"/>
      <c r="H7" s="46"/>
    </row>
    <row r="8" spans="1:12" x14ac:dyDescent="0.3">
      <c r="A8" s="45"/>
      <c r="B8" s="15"/>
      <c r="C8" s="15"/>
      <c r="D8" s="46"/>
      <c r="E8" s="45"/>
      <c r="F8" s="15"/>
      <c r="G8" s="15"/>
      <c r="H8" s="46"/>
    </row>
    <row r="9" spans="1:12" x14ac:dyDescent="0.3">
      <c r="A9" s="45"/>
      <c r="B9" s="15"/>
      <c r="C9" s="15"/>
      <c r="D9" s="46"/>
      <c r="E9" s="45"/>
      <c r="F9" s="15"/>
      <c r="G9" s="15"/>
      <c r="H9" s="46"/>
    </row>
    <row r="10" spans="1:12" x14ac:dyDescent="0.3">
      <c r="A10" s="45"/>
      <c r="B10" s="15"/>
      <c r="C10" s="15"/>
      <c r="D10" s="46"/>
      <c r="E10" s="45"/>
      <c r="F10" s="15"/>
      <c r="G10" s="15"/>
      <c r="H10" s="46"/>
    </row>
    <row r="11" spans="1:12" ht="15" thickBot="1" x14ac:dyDescent="0.35">
      <c r="A11" s="47"/>
      <c r="B11" s="48"/>
      <c r="C11" s="49"/>
      <c r="D11" s="50"/>
      <c r="E11" s="47"/>
      <c r="F11" s="48"/>
      <c r="G11" s="48"/>
      <c r="H11" s="50"/>
    </row>
    <row r="12" spans="1:12" ht="15" thickBot="1" x14ac:dyDescent="0.35">
      <c r="C12" s="9"/>
    </row>
    <row r="13" spans="1:12" x14ac:dyDescent="0.3">
      <c r="A13" s="324"/>
      <c r="B13" s="325"/>
      <c r="C13" s="52"/>
      <c r="D13" s="52"/>
      <c r="E13" s="52"/>
      <c r="F13" s="53"/>
      <c r="G13" s="51"/>
      <c r="H13" s="52"/>
      <c r="I13" s="52"/>
      <c r="J13" s="52"/>
      <c r="K13" s="52"/>
      <c r="L13" s="53"/>
    </row>
    <row r="14" spans="1:12" x14ac:dyDescent="0.3">
      <c r="A14" s="314" t="s">
        <v>92</v>
      </c>
      <c r="B14" s="315"/>
      <c r="C14" s="315"/>
      <c r="D14" s="15"/>
      <c r="E14" s="15"/>
      <c r="F14" s="46"/>
      <c r="G14" s="316" t="s">
        <v>48</v>
      </c>
      <c r="H14" s="15"/>
      <c r="I14" s="15"/>
      <c r="J14" s="15"/>
      <c r="K14" s="15"/>
      <c r="L14" s="46"/>
    </row>
    <row r="15" spans="1:12" x14ac:dyDescent="0.3">
      <c r="A15" s="314"/>
      <c r="B15" s="315"/>
      <c r="C15" s="315"/>
      <c r="D15" s="15"/>
      <c r="E15" s="15"/>
      <c r="F15" s="46"/>
      <c r="G15" s="316"/>
      <c r="H15" s="15"/>
      <c r="I15" s="15"/>
      <c r="J15" s="15"/>
      <c r="K15" s="15"/>
      <c r="L15" s="46"/>
    </row>
    <row r="16" spans="1:12" x14ac:dyDescent="0.3">
      <c r="A16" s="314"/>
      <c r="B16" s="315"/>
      <c r="C16" s="315"/>
      <c r="D16" s="15"/>
      <c r="E16" s="15"/>
      <c r="F16" s="46"/>
      <c r="G16" s="316"/>
      <c r="H16" s="15"/>
      <c r="I16" s="15"/>
      <c r="J16" s="15"/>
      <c r="K16" s="15"/>
      <c r="L16" s="46"/>
    </row>
    <row r="17" spans="1:12" x14ac:dyDescent="0.3">
      <c r="A17" s="314"/>
      <c r="B17" s="315"/>
      <c r="C17" s="315"/>
      <c r="D17" s="15"/>
      <c r="E17" s="15"/>
      <c r="F17" s="46"/>
      <c r="G17" s="316"/>
      <c r="H17" s="15"/>
      <c r="I17" s="15"/>
      <c r="J17" s="15"/>
      <c r="K17" s="15"/>
      <c r="L17" s="46"/>
    </row>
    <row r="18" spans="1:12" x14ac:dyDescent="0.3">
      <c r="A18" s="314"/>
      <c r="B18" s="315"/>
      <c r="C18" s="315"/>
      <c r="D18" s="15"/>
      <c r="E18" s="15"/>
      <c r="F18" s="46"/>
      <c r="G18" s="316"/>
      <c r="H18" s="15"/>
      <c r="I18" s="15"/>
      <c r="J18" s="15"/>
      <c r="K18" s="15"/>
      <c r="L18" s="46"/>
    </row>
    <row r="19" spans="1:12" x14ac:dyDescent="0.3">
      <c r="A19" s="314"/>
      <c r="B19" s="315"/>
      <c r="C19" s="315"/>
      <c r="D19" s="15"/>
      <c r="E19" s="15"/>
      <c r="F19" s="46"/>
      <c r="G19" s="316"/>
      <c r="H19" s="15"/>
      <c r="I19" s="15"/>
      <c r="J19" s="15"/>
      <c r="K19" s="15"/>
      <c r="L19" s="46"/>
    </row>
    <row r="20" spans="1:12" x14ac:dyDescent="0.3">
      <c r="A20" s="314"/>
      <c r="B20" s="315"/>
      <c r="C20" s="315"/>
      <c r="D20" s="15"/>
      <c r="E20" s="15"/>
      <c r="F20" s="46"/>
      <c r="G20" s="316"/>
      <c r="H20" s="15"/>
      <c r="I20" s="15"/>
      <c r="J20" s="15"/>
      <c r="K20" s="15"/>
      <c r="L20" s="46"/>
    </row>
    <row r="21" spans="1:12" x14ac:dyDescent="0.3">
      <c r="A21" s="314"/>
      <c r="B21" s="315"/>
      <c r="C21" s="315"/>
      <c r="D21" s="15"/>
      <c r="E21" s="15"/>
      <c r="F21" s="46"/>
      <c r="G21" s="316"/>
      <c r="H21" s="15"/>
      <c r="I21" s="15"/>
      <c r="J21" s="15"/>
      <c r="K21" s="15"/>
      <c r="L21" s="46"/>
    </row>
    <row r="22" spans="1:12" x14ac:dyDescent="0.3">
      <c r="A22" s="314"/>
      <c r="B22" s="315"/>
      <c r="C22" s="315"/>
      <c r="D22" s="15"/>
      <c r="E22" s="15"/>
      <c r="F22" s="46"/>
      <c r="G22" s="316"/>
      <c r="H22" s="15"/>
      <c r="I22" s="15"/>
      <c r="J22" s="15"/>
      <c r="K22" s="15"/>
      <c r="L22" s="46"/>
    </row>
    <row r="23" spans="1:12" x14ac:dyDescent="0.3">
      <c r="A23" s="314"/>
      <c r="B23" s="315"/>
      <c r="C23" s="315"/>
      <c r="D23" s="15"/>
      <c r="E23" s="15"/>
      <c r="F23" s="46"/>
      <c r="G23" s="316"/>
      <c r="H23" s="15"/>
      <c r="I23" s="15"/>
      <c r="J23" s="15"/>
      <c r="K23" s="15"/>
      <c r="L23" s="46"/>
    </row>
    <row r="24" spans="1:12" ht="15" thickBot="1" x14ac:dyDescent="0.35">
      <c r="A24" s="47"/>
      <c r="B24" s="48"/>
      <c r="C24" s="48"/>
      <c r="D24" s="48"/>
      <c r="E24" s="48"/>
      <c r="F24" s="50"/>
      <c r="G24" s="47"/>
      <c r="H24" s="48"/>
      <c r="I24" s="48"/>
      <c r="J24" s="48"/>
      <c r="K24" s="48"/>
      <c r="L24" s="50"/>
    </row>
  </sheetData>
  <sheetProtection sheet="1" objects="1" scenarios="1"/>
  <mergeCells count="6">
    <mergeCell ref="A14:C23"/>
    <mergeCell ref="G14:G23"/>
    <mergeCell ref="A1:H1"/>
    <mergeCell ref="A3:D3"/>
    <mergeCell ref="E3:H3"/>
    <mergeCell ref="A13:B13"/>
  </mergeCell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09F7E-55AA-445F-AF39-15195D753B03}">
  <sheetPr>
    <tabColor theme="5" tint="0.59999389629810485"/>
  </sheetPr>
  <dimension ref="A1:G16"/>
  <sheetViews>
    <sheetView zoomScale="130" zoomScaleNormal="130" workbookViewId="0">
      <selection activeCell="D4" sqref="D4:G13"/>
    </sheetView>
  </sheetViews>
  <sheetFormatPr baseColWidth="10" defaultRowHeight="14.4" x14ac:dyDescent="0.3"/>
  <cols>
    <col min="4" max="4" width="17" customWidth="1"/>
    <col min="5" max="5" width="18.21875" customWidth="1"/>
    <col min="6" max="6" width="19.109375" customWidth="1"/>
    <col min="7" max="7" width="21" customWidth="1"/>
  </cols>
  <sheetData>
    <row r="1" spans="1:7" x14ac:dyDescent="0.3">
      <c r="A1" s="326" t="s">
        <v>51</v>
      </c>
      <c r="B1" s="326"/>
    </row>
    <row r="2" spans="1:7" ht="15" thickBot="1" x14ac:dyDescent="0.35"/>
    <row r="3" spans="1:7" s="3" customFormat="1" ht="15" thickBot="1" x14ac:dyDescent="0.35">
      <c r="A3" s="39" t="s">
        <v>11</v>
      </c>
      <c r="B3" s="40" t="s">
        <v>12</v>
      </c>
      <c r="C3" s="311"/>
      <c r="D3" s="8" t="s">
        <v>13</v>
      </c>
      <c r="E3" s="6" t="s">
        <v>14</v>
      </c>
      <c r="F3" s="8" t="s">
        <v>16</v>
      </c>
      <c r="G3" s="7" t="s">
        <v>15</v>
      </c>
    </row>
    <row r="4" spans="1:7" x14ac:dyDescent="0.3">
      <c r="A4" s="11">
        <v>65</v>
      </c>
      <c r="B4" s="17">
        <v>4</v>
      </c>
      <c r="C4" s="311"/>
      <c r="D4" s="56"/>
      <c r="E4" s="57"/>
      <c r="F4" s="58"/>
      <c r="G4" s="57"/>
    </row>
    <row r="5" spans="1:7" x14ac:dyDescent="0.3">
      <c r="A5" s="12">
        <v>4</v>
      </c>
      <c r="B5" s="18">
        <v>68</v>
      </c>
      <c r="C5" s="311"/>
      <c r="D5" s="59"/>
      <c r="E5" s="60"/>
      <c r="F5" s="61"/>
      <c r="G5" s="60"/>
    </row>
    <row r="6" spans="1:7" x14ac:dyDescent="0.3">
      <c r="A6" s="12">
        <v>71</v>
      </c>
      <c r="B6" s="18">
        <v>151</v>
      </c>
      <c r="C6" s="311"/>
      <c r="D6" s="59"/>
      <c r="E6" s="60"/>
      <c r="F6" s="61"/>
      <c r="G6" s="60"/>
    </row>
    <row r="7" spans="1:7" x14ac:dyDescent="0.3">
      <c r="A7" s="12">
        <v>20</v>
      </c>
      <c r="B7" s="18">
        <v>502</v>
      </c>
      <c r="C7" s="311"/>
      <c r="D7" s="59"/>
      <c r="E7" s="60"/>
      <c r="F7" s="61"/>
      <c r="G7" s="60"/>
    </row>
    <row r="8" spans="1:7" x14ac:dyDescent="0.3">
      <c r="A8" s="12">
        <v>18</v>
      </c>
      <c r="B8" s="18">
        <v>5.22</v>
      </c>
      <c r="C8" s="311"/>
      <c r="D8" s="59"/>
      <c r="E8" s="60"/>
      <c r="F8" s="61"/>
      <c r="G8" s="60"/>
    </row>
    <row r="9" spans="1:7" x14ac:dyDescent="0.3">
      <c r="A9" s="12">
        <v>3.56</v>
      </c>
      <c r="B9" s="18">
        <v>84</v>
      </c>
      <c r="C9" s="311"/>
      <c r="D9" s="59"/>
      <c r="E9" s="60"/>
      <c r="F9" s="61"/>
      <c r="G9" s="60"/>
    </row>
    <row r="10" spans="1:7" x14ac:dyDescent="0.3">
      <c r="A10" s="12">
        <v>74.010000000000005</v>
      </c>
      <c r="B10" s="18">
        <v>1.02</v>
      </c>
      <c r="C10" s="311"/>
      <c r="D10" s="59"/>
      <c r="E10" s="60"/>
      <c r="F10" s="61"/>
      <c r="G10" s="60"/>
    </row>
    <row r="11" spans="1:7" x14ac:dyDescent="0.3">
      <c r="A11" s="12">
        <v>19</v>
      </c>
      <c r="B11" s="18">
        <v>49.6</v>
      </c>
      <c r="C11" s="311"/>
      <c r="D11" s="59"/>
      <c r="E11" s="60"/>
      <c r="F11" s="61"/>
      <c r="G11" s="60"/>
    </row>
    <row r="12" spans="1:7" x14ac:dyDescent="0.3">
      <c r="A12" s="12">
        <v>288</v>
      </c>
      <c r="B12" s="18">
        <v>7</v>
      </c>
      <c r="C12" s="311"/>
      <c r="D12" s="59"/>
      <c r="E12" s="60"/>
      <c r="F12" s="61"/>
      <c r="G12" s="60"/>
    </row>
    <row r="13" spans="1:7" ht="15" thickBot="1" x14ac:dyDescent="0.35">
      <c r="A13" s="13">
        <v>9</v>
      </c>
      <c r="B13" s="19">
        <v>45</v>
      </c>
      <c r="C13" s="311"/>
      <c r="D13" s="62"/>
      <c r="E13" s="63"/>
      <c r="F13" s="64"/>
      <c r="G13" s="63"/>
    </row>
    <row r="14" spans="1:7" x14ac:dyDescent="0.3">
      <c r="C14" s="9"/>
    </row>
    <row r="15" spans="1:7" x14ac:dyDescent="0.3">
      <c r="C15" s="9"/>
    </row>
    <row r="16" spans="1:7" x14ac:dyDescent="0.3">
      <c r="C16" s="9"/>
    </row>
  </sheetData>
  <sheetProtection sheet="1" objects="1" scenarios="1"/>
  <mergeCells count="2">
    <mergeCell ref="C3:C13"/>
    <mergeCell ref="A1:B1"/>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942EE904428A44486386E9915E3C62E" ma:contentTypeVersion="8" ma:contentTypeDescription="Ein neues Dokument erstellen." ma:contentTypeScope="" ma:versionID="91b7daa37c7dcc868b9fd6d14ce1bec1">
  <xsd:schema xmlns:xsd="http://www.w3.org/2001/XMLSchema" xmlns:xs="http://www.w3.org/2001/XMLSchema" xmlns:p="http://schemas.microsoft.com/office/2006/metadata/properties" xmlns:ns3="a72b0809-a14c-47a8-9d44-ba6002b00046" targetNamespace="http://schemas.microsoft.com/office/2006/metadata/properties" ma:root="true" ma:fieldsID="88fc92b9dccdfd22740a8f0479898c6c" ns3:_="">
    <xsd:import namespace="a72b0809-a14c-47a8-9d44-ba6002b0004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2b0809-a14c-47a8-9d44-ba6002b000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B21BDF-884B-4987-8C0F-3D69890D3F50}">
  <ds:schemaRefs>
    <ds:schemaRef ds:uri="http://schemas.microsoft.com/sharepoint/v3/contenttype/forms"/>
  </ds:schemaRefs>
</ds:datastoreItem>
</file>

<file path=customXml/itemProps2.xml><?xml version="1.0" encoding="utf-8"?>
<ds:datastoreItem xmlns:ds="http://schemas.openxmlformats.org/officeDocument/2006/customXml" ds:itemID="{72912C7B-A06C-420A-B6F9-57995125A83A}">
  <ds:schemaRefs>
    <ds:schemaRef ds:uri="http://schemas.microsoft.com/office/2006/documentManagement/types"/>
    <ds:schemaRef ds:uri="http://schemas.microsoft.com/office/infopath/2007/PartnerControls"/>
    <ds:schemaRef ds:uri="http://purl.org/dc/dcmitype/"/>
    <ds:schemaRef ds:uri="http://purl.org/dc/elements/1.1/"/>
    <ds:schemaRef ds:uri="http://purl.org/dc/terms/"/>
    <ds:schemaRef ds:uri="http://www.w3.org/XML/1998/namespace"/>
    <ds:schemaRef ds:uri="http://schemas.openxmlformats.org/package/2006/metadata/core-properties"/>
    <ds:schemaRef ds:uri="a72b0809-a14c-47a8-9d44-ba6002b00046"/>
    <ds:schemaRef ds:uri="http://schemas.microsoft.com/office/2006/metadata/properties"/>
  </ds:schemaRefs>
</ds:datastoreItem>
</file>

<file path=customXml/itemProps3.xml><?xml version="1.0" encoding="utf-8"?>
<ds:datastoreItem xmlns:ds="http://schemas.openxmlformats.org/officeDocument/2006/customXml" ds:itemID="{54AB4305-AAAB-4D8F-8909-45D738C68D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2b0809-a14c-47a8-9d44-ba6002b000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65</vt:i4>
      </vt:variant>
    </vt:vector>
  </HeadingPairs>
  <TitlesOfParts>
    <vt:vector size="65" baseType="lpstr">
      <vt:lpstr>Grundlegendes</vt:lpstr>
      <vt:lpstr>Grundlegendes 2</vt:lpstr>
      <vt:lpstr>Grundlegendes 3</vt:lpstr>
      <vt:lpstr>Aufbau</vt:lpstr>
      <vt:lpstr>Grundlegendes 4</vt:lpstr>
      <vt:lpstr>Grundrechenarten</vt:lpstr>
      <vt:lpstr>Grundrechenarten (LÖSUNG)</vt:lpstr>
      <vt:lpstr>Ausfüllen</vt:lpstr>
      <vt:lpstr>Grundrechenarten 2</vt:lpstr>
      <vt:lpstr>Grundrechenarten 2 (LÖSUNG)</vt:lpstr>
      <vt:lpstr>Tipp 1</vt:lpstr>
      <vt:lpstr>Grundrechenarten 3</vt:lpstr>
      <vt:lpstr>Grundrechenarten 3 (LÖSUNG)</vt:lpstr>
      <vt:lpstr>Summe-Funktion</vt:lpstr>
      <vt:lpstr>Summe-Funktion (LÖSUNG)</vt:lpstr>
      <vt:lpstr>Tipp 2</vt:lpstr>
      <vt:lpstr>Durchschnitt</vt:lpstr>
      <vt:lpstr>Durchschnitt (LÖSUNG)</vt:lpstr>
      <vt:lpstr>Zusammenfassung 1</vt:lpstr>
      <vt:lpstr>Zusammenfassung 1 (LÖSUNG)</vt:lpstr>
      <vt:lpstr>Weiter gehts</vt:lpstr>
      <vt:lpstr>Zusammenfassung 2</vt:lpstr>
      <vt:lpstr>Zusammenfassung 2 (LÖSUNG)</vt:lpstr>
      <vt:lpstr>Absolute Zellbezüge</vt:lpstr>
      <vt:lpstr>Absolute Zellbezüge (LÖSUNG)</vt:lpstr>
      <vt:lpstr>Zusammenfassung 3</vt:lpstr>
      <vt:lpstr>Zusammenfassung 3 (LÖSUNG)</vt:lpstr>
      <vt:lpstr>Zusammenfassung 3.1</vt:lpstr>
      <vt:lpstr>Zusammenfassung 3.1 (LÖSUNG)</vt:lpstr>
      <vt:lpstr>Wenn 1</vt:lpstr>
      <vt:lpstr>Wenn 1 (LÖSUNG)</vt:lpstr>
      <vt:lpstr>Wenn 2</vt:lpstr>
      <vt:lpstr>Wenn 2 (LÖSUNG)</vt:lpstr>
      <vt:lpstr>Wenn 2.1</vt:lpstr>
      <vt:lpstr>Wenn 2.1 (LÖSUNG)</vt:lpstr>
      <vt:lpstr>Wenn 3</vt:lpstr>
      <vt:lpstr>Wenn 3 (LÖSUNG)</vt:lpstr>
      <vt:lpstr>Wenn 3.1</vt:lpstr>
      <vt:lpstr>Wenn 3.1 (LÖSUNG)</vt:lpstr>
      <vt:lpstr>Wenn 4</vt:lpstr>
      <vt:lpstr>Wenn 4 (LÖSUNG)</vt:lpstr>
      <vt:lpstr>Wenn 5</vt:lpstr>
      <vt:lpstr>Wenn 5 (LÖSUNG)</vt:lpstr>
      <vt:lpstr>Zusammenfassung 4</vt:lpstr>
      <vt:lpstr>Zusammenfassung 4 (LÖSUNG)</vt:lpstr>
      <vt:lpstr>Diagramme 1</vt:lpstr>
      <vt:lpstr>Diagramme 2</vt:lpstr>
      <vt:lpstr>Diagramme 2.1</vt:lpstr>
      <vt:lpstr>Diagramme 2.1 (LÖSUNG)</vt:lpstr>
      <vt:lpstr>S-Verweis 1</vt:lpstr>
      <vt:lpstr>S-Verweis 2</vt:lpstr>
      <vt:lpstr>S-Verweis 2 (LÖSUNG)</vt:lpstr>
      <vt:lpstr>S-Verweis 3</vt:lpstr>
      <vt:lpstr>S-Verweis 3 (LÖSUNG)</vt:lpstr>
      <vt:lpstr>S-Verweis 4</vt:lpstr>
      <vt:lpstr>S-Verweis 4 (LÖSUNG)</vt:lpstr>
      <vt:lpstr>S-Verweis 5</vt:lpstr>
      <vt:lpstr>S-Verweis 5 (LÖSUNG)</vt:lpstr>
      <vt:lpstr>S-Verweis 6</vt:lpstr>
      <vt:lpstr>S-Verweis 6 (LÖSUNG)</vt:lpstr>
      <vt:lpstr>S-Verweis 7</vt:lpstr>
      <vt:lpstr>S-Verweis 7 (LÖSUNG)</vt:lpstr>
      <vt:lpstr>S-Verweis 8</vt:lpstr>
      <vt:lpstr>S-Verweis 8 (LÖSUNG)</vt:lpstr>
      <vt:lpstr>Ende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dc:creator>
  <cp:lastModifiedBy>Volker Thoma</cp:lastModifiedBy>
  <dcterms:created xsi:type="dcterms:W3CDTF">2020-06-07T09:39:59Z</dcterms:created>
  <dcterms:modified xsi:type="dcterms:W3CDTF">2020-06-15T20:08:54Z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0x0101004942EE904428A44486386E9915E3C62E</vt:lpwstr>
  </property>
</Properties>
</file>